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 firstSheet="1" activeTab="1"/>
  </bookViews>
  <sheets>
    <sheet name="Sayfa4" sheetId="8" r:id="rId1"/>
    <sheet name="2007-2016" sheetId="5" r:id="rId2"/>
  </sheets>
  <definedNames>
    <definedName name="_xlnm._FilterDatabase" localSheetId="1" hidden="1">'2007-2016'!$B$2:$K$91</definedName>
    <definedName name="_xlnm.Print_Area" localSheetId="1">'2007-2016'!$A$2:$J$88</definedName>
  </definedNames>
  <calcPr calcId="145621"/>
</workbook>
</file>

<file path=xl/calcChain.xml><?xml version="1.0" encoding="utf-8"?>
<calcChain xmlns="http://schemas.openxmlformats.org/spreadsheetml/2006/main">
  <c r="X86" i="5" l="1"/>
  <c r="W86" i="5"/>
  <c r="M86" i="5" l="1"/>
  <c r="Y86" i="5" l="1"/>
  <c r="U86" i="5" l="1"/>
  <c r="V86" i="5"/>
  <c r="T86" i="5" l="1"/>
  <c r="R86" i="5" l="1"/>
  <c r="S86" i="5" l="1"/>
  <c r="Q86" i="5" l="1"/>
  <c r="O86" i="5" l="1"/>
  <c r="P86" i="5" l="1"/>
  <c r="N86" i="5"/>
  <c r="C97" i="8" l="1"/>
  <c r="D97" i="8"/>
  <c r="B97" i="8"/>
  <c r="C33" i="8"/>
  <c r="D33" i="8"/>
  <c r="B33" i="8"/>
  <c r="C23" i="8"/>
  <c r="D23" i="8"/>
  <c r="B23" i="8"/>
  <c r="C27" i="8"/>
  <c r="D27" i="8"/>
  <c r="B27" i="8"/>
  <c r="C279" i="8"/>
  <c r="D279" i="8"/>
  <c r="B279" i="8"/>
  <c r="C275" i="8"/>
  <c r="D275" i="8"/>
  <c r="B275" i="8"/>
  <c r="C272" i="8"/>
  <c r="D272" i="8"/>
  <c r="B272" i="8"/>
  <c r="C267" i="8"/>
  <c r="D267" i="8"/>
  <c r="B267" i="8"/>
  <c r="C265" i="8" l="1"/>
  <c r="D265" i="8"/>
  <c r="B265" i="8"/>
  <c r="C263" i="8"/>
  <c r="D263" i="8"/>
  <c r="B263" i="8"/>
  <c r="C256" i="8"/>
  <c r="D256" i="8"/>
  <c r="B256" i="8"/>
  <c r="C248" i="8"/>
  <c r="D248" i="8"/>
  <c r="B248" i="8"/>
  <c r="C246" i="8"/>
  <c r="D246" i="8"/>
  <c r="B246" i="8"/>
  <c r="C242" i="8"/>
  <c r="D242" i="8"/>
  <c r="B242" i="8"/>
  <c r="C239" i="8"/>
  <c r="D239" i="8"/>
  <c r="B239" i="8"/>
  <c r="C235" i="8"/>
  <c r="D235" i="8"/>
  <c r="B235" i="8"/>
  <c r="C233" i="8"/>
  <c r="D233" i="8"/>
  <c r="B233" i="8"/>
  <c r="C225" i="8"/>
  <c r="D225" i="8"/>
  <c r="B225" i="8"/>
  <c r="C223" i="8"/>
  <c r="D223" i="8"/>
  <c r="B223" i="8"/>
  <c r="C216" i="8"/>
  <c r="D216" i="8"/>
  <c r="B216" i="8"/>
  <c r="C200" i="8"/>
  <c r="D200" i="8"/>
  <c r="B200" i="8"/>
  <c r="C188" i="8"/>
  <c r="D188" i="8"/>
  <c r="B188" i="8"/>
  <c r="C185" i="8"/>
  <c r="D185" i="8"/>
  <c r="B185" i="8"/>
  <c r="C183" i="8"/>
  <c r="D183" i="8"/>
  <c r="B183" i="8"/>
  <c r="C174" i="8"/>
  <c r="D174" i="8"/>
  <c r="B174" i="8"/>
  <c r="C171" i="8"/>
  <c r="D171" i="8"/>
  <c r="B171" i="8"/>
  <c r="C167" i="8"/>
  <c r="D167" i="8"/>
  <c r="B167" i="8"/>
  <c r="C162" i="8"/>
  <c r="D162" i="8"/>
  <c r="B162" i="8"/>
  <c r="C159" i="8"/>
  <c r="D159" i="8"/>
  <c r="B159" i="8"/>
  <c r="C156" i="8"/>
  <c r="D156" i="8"/>
  <c r="B156" i="8"/>
  <c r="C151" i="8"/>
  <c r="D151" i="8"/>
  <c r="B151" i="8"/>
  <c r="C149" i="8"/>
  <c r="D149" i="8"/>
  <c r="B149" i="8"/>
  <c r="C134" i="8"/>
  <c r="D134" i="8"/>
  <c r="B134" i="8"/>
  <c r="C132" i="8"/>
  <c r="D132" i="8"/>
  <c r="B132" i="8"/>
  <c r="C130" i="8"/>
  <c r="D130" i="8"/>
  <c r="B130" i="8"/>
  <c r="C126" i="8"/>
  <c r="D126" i="8"/>
  <c r="B126" i="8"/>
  <c r="C119" i="8"/>
  <c r="D119" i="8"/>
  <c r="B119" i="8"/>
  <c r="C116" i="8"/>
  <c r="D116" i="8"/>
  <c r="B116" i="8"/>
  <c r="C114" i="8"/>
  <c r="D114" i="8"/>
  <c r="B114" i="8"/>
  <c r="C109" i="8"/>
  <c r="D109" i="8"/>
  <c r="B109" i="8"/>
  <c r="C107" i="8"/>
  <c r="D107" i="8"/>
  <c r="B107" i="8"/>
  <c r="C105" i="8"/>
  <c r="D105" i="8"/>
  <c r="B105" i="8"/>
  <c r="C102" i="8"/>
  <c r="D102" i="8"/>
  <c r="B102" i="8"/>
  <c r="C95" i="8"/>
  <c r="D95" i="8"/>
  <c r="B95" i="8"/>
  <c r="C93" i="8"/>
  <c r="D93" i="8"/>
  <c r="B93" i="8"/>
  <c r="C85" i="8"/>
  <c r="D85" i="8"/>
  <c r="B85" i="8"/>
  <c r="C78" i="8"/>
  <c r="D78" i="8"/>
  <c r="B78" i="8"/>
  <c r="C70" i="8"/>
  <c r="D70" i="8"/>
  <c r="B70" i="8"/>
  <c r="C67" i="8"/>
  <c r="D67" i="8"/>
  <c r="B67" i="8"/>
  <c r="C65" i="8"/>
  <c r="D65" i="8"/>
  <c r="B65" i="8"/>
  <c r="C62" i="8"/>
  <c r="D62" i="8"/>
  <c r="B62" i="8"/>
  <c r="C56" i="8"/>
  <c r="D56" i="8"/>
  <c r="B56" i="8"/>
  <c r="D46" i="8"/>
  <c r="M46" i="8"/>
  <c r="N46" i="8"/>
  <c r="O46" i="8"/>
  <c r="P46" i="8"/>
  <c r="B46" i="8"/>
  <c r="C46" i="8"/>
  <c r="M33" i="8"/>
  <c r="N33" i="8"/>
  <c r="O33" i="8"/>
  <c r="P33" i="8"/>
  <c r="D20" i="8"/>
  <c r="M20" i="8"/>
  <c r="N20" i="8"/>
  <c r="O20" i="8"/>
  <c r="P20" i="8"/>
  <c r="B20" i="8"/>
  <c r="C20" i="8"/>
  <c r="D18" i="8"/>
  <c r="M18" i="8"/>
  <c r="N18" i="8"/>
  <c r="O18" i="8"/>
  <c r="P18" i="8"/>
  <c r="B18" i="8"/>
  <c r="C18" i="8"/>
  <c r="M323" i="8"/>
  <c r="M317" i="8"/>
  <c r="P311" i="8"/>
  <c r="O311" i="8"/>
  <c r="O317" i="8" s="1"/>
  <c r="P297" i="8"/>
  <c r="O297" i="8"/>
  <c r="B296" i="8"/>
  <c r="N296" i="8"/>
  <c r="D296" i="8"/>
  <c r="C296" i="8"/>
  <c r="P281" i="8"/>
  <c r="O281" i="8"/>
  <c r="N281" i="8"/>
  <c r="N283" i="8" s="1"/>
  <c r="M281" i="8"/>
  <c r="M287" i="8" s="1"/>
  <c r="C281" i="8" l="1"/>
  <c r="C283" i="8" s="1"/>
  <c r="B281" i="8"/>
  <c r="B283" i="8" s="1"/>
  <c r="D281" i="8"/>
  <c r="D283" i="8" s="1"/>
  <c r="P283" i="8"/>
  <c r="P286" i="8" s="1"/>
  <c r="N284" i="8"/>
  <c r="N285" i="8" s="1"/>
  <c r="N297" i="8"/>
  <c r="C297" i="8"/>
  <c r="O283" i="8"/>
  <c r="O286" i="8" s="1"/>
  <c r="D297" i="8"/>
  <c r="B297" i="8"/>
  <c r="P312" i="8"/>
  <c r="M328" i="8"/>
  <c r="D284" i="8" l="1"/>
  <c r="D285" i="8" s="1"/>
  <c r="D286" i="8" s="1"/>
  <c r="B285" i="8"/>
  <c r="B286" i="8" s="1"/>
  <c r="O287" i="8"/>
  <c r="O298" i="8" s="1"/>
  <c r="C284" i="8"/>
  <c r="P317" i="8"/>
  <c r="N286" i="8"/>
  <c r="N287" i="8" s="1"/>
  <c r="P287" i="8"/>
  <c r="P298" i="8" s="1"/>
  <c r="B287" i="8" l="1"/>
  <c r="B298" i="8" s="1"/>
  <c r="B299" i="8" s="1"/>
  <c r="B300" i="8" s="1"/>
  <c r="D287" i="8"/>
  <c r="D298" i="8" s="1"/>
  <c r="D299" i="8" s="1"/>
  <c r="C285" i="8"/>
  <c r="C286" i="8" s="1"/>
  <c r="O299" i="8"/>
  <c r="O300" i="8" s="1"/>
  <c r="O313" i="8" s="1"/>
  <c r="N298" i="8"/>
  <c r="P299" i="8"/>
  <c r="P300" i="8" s="1"/>
  <c r="P313" i="8" s="1"/>
  <c r="B310" i="8" l="1"/>
  <c r="B311" i="8" s="1"/>
  <c r="B312" i="8" s="1"/>
  <c r="D300" i="8"/>
  <c r="D310" i="8" s="1"/>
  <c r="D311" i="8" s="1"/>
  <c r="C287" i="8"/>
  <c r="C298" i="8" s="1"/>
  <c r="O314" i="8"/>
  <c r="O315" i="8" s="1"/>
  <c r="O319" i="8" s="1"/>
  <c r="P314" i="8"/>
  <c r="P315" i="8" s="1"/>
  <c r="P319" i="8" s="1"/>
  <c r="N299" i="8"/>
  <c r="D312" i="8" l="1"/>
  <c r="C299" i="8"/>
  <c r="C300" i="8" s="1"/>
  <c r="C310" i="8" s="1"/>
  <c r="O318" i="8"/>
  <c r="P318" i="8"/>
  <c r="N300" i="8"/>
  <c r="N310" i="8" s="1"/>
  <c r="B313" i="8"/>
  <c r="D313" i="8" l="1"/>
  <c r="D314" i="8" s="1"/>
  <c r="D315" i="8" s="1"/>
  <c r="B314" i="8"/>
  <c r="B315" i="8" s="1"/>
  <c r="O321" i="8"/>
  <c r="O324" i="8" s="1"/>
  <c r="O326" i="8" s="1"/>
  <c r="N311" i="8"/>
  <c r="N312" i="8" s="1"/>
  <c r="N313" i="8" s="1"/>
  <c r="C311" i="8"/>
  <c r="P321" i="8"/>
  <c r="P324" i="8" s="1"/>
  <c r="P326" i="8" s="1"/>
  <c r="D328" i="8" l="1"/>
  <c r="D316" i="8"/>
  <c r="D317" i="8" s="1"/>
  <c r="D318" i="8" s="1"/>
  <c r="B316" i="8"/>
  <c r="B317" i="8" s="1"/>
  <c r="B328" i="8"/>
  <c r="C312" i="8"/>
  <c r="N314" i="8"/>
  <c r="N315" i="8" s="1"/>
  <c r="B318" i="8" l="1"/>
  <c r="N316" i="8"/>
  <c r="N328" i="8" s="1"/>
  <c r="D319" i="8"/>
  <c r="D320" i="8" s="1"/>
  <c r="C313" i="8"/>
  <c r="D321" i="8" l="1"/>
  <c r="D323" i="8" s="1"/>
  <c r="N317" i="8"/>
  <c r="N318" i="8" s="1"/>
  <c r="B319" i="8"/>
  <c r="C314" i="8"/>
  <c r="C315" i="8" s="1"/>
  <c r="D324" i="8" l="1"/>
  <c r="D326" i="8" s="1"/>
  <c r="B320" i="8"/>
  <c r="B321" i="8" s="1"/>
  <c r="C316" i="8"/>
  <c r="C317" i="8" s="1"/>
  <c r="N319" i="8"/>
  <c r="N320" i="8" s="1"/>
  <c r="C318" i="8" l="1"/>
  <c r="C319" i="8" s="1"/>
  <c r="C320" i="8" s="1"/>
  <c r="C321" i="8" s="1"/>
  <c r="C323" i="8" s="1"/>
  <c r="B324" i="8"/>
  <c r="B326" i="8" s="1"/>
  <c r="N321" i="8"/>
  <c r="N323" i="8" s="1"/>
  <c r="N324" i="8" l="1"/>
  <c r="N326" i="8" s="1"/>
  <c r="C324" i="8"/>
  <c r="C326" i="8" s="1"/>
  <c r="C328" i="8" s="1"/>
  <c r="J86" i="5" l="1"/>
  <c r="K86" i="5"/>
  <c r="L86" i="5"/>
  <c r="F88" i="5"/>
  <c r="H88" i="5"/>
</calcChain>
</file>

<file path=xl/sharedStrings.xml><?xml version="1.0" encoding="utf-8"?>
<sst xmlns="http://schemas.openxmlformats.org/spreadsheetml/2006/main" count="410" uniqueCount="176">
  <si>
    <t>ADANA</t>
  </si>
  <si>
    <t>AKSARAY</t>
  </si>
  <si>
    <t>ANKARA</t>
  </si>
  <si>
    <t>ANTALYA</t>
  </si>
  <si>
    <t>AYDIN</t>
  </si>
  <si>
    <t>BALIKESİR</t>
  </si>
  <si>
    <t>BİLECİK</t>
  </si>
  <si>
    <t>BURDUR</t>
  </si>
  <si>
    <t>BURSA</t>
  </si>
  <si>
    <t>ÇANAKKALE</t>
  </si>
  <si>
    <t>DENİZLİ</t>
  </si>
  <si>
    <t>EDİRNE</t>
  </si>
  <si>
    <t>ELAZIĞ</t>
  </si>
  <si>
    <t>ESKİŞEHİR</t>
  </si>
  <si>
    <t>GAZİANTEP</t>
  </si>
  <si>
    <t>GİRESUN</t>
  </si>
  <si>
    <t>HATAY</t>
  </si>
  <si>
    <t>ISPARTA</t>
  </si>
  <si>
    <t>İSTANBUL</t>
  </si>
  <si>
    <t>İZMİR</t>
  </si>
  <si>
    <t>KARAMAN</t>
  </si>
  <si>
    <t>KAYSERİ</t>
  </si>
  <si>
    <t>KIRKLARELİ</t>
  </si>
  <si>
    <t>KIRŞEHİR</t>
  </si>
  <si>
    <t>KOCAELİ</t>
  </si>
  <si>
    <t>KONYA</t>
  </si>
  <si>
    <t>KÜTAHYA</t>
  </si>
  <si>
    <t>MANİSA</t>
  </si>
  <si>
    <t>MERSİN</t>
  </si>
  <si>
    <t>MUĞLA</t>
  </si>
  <si>
    <t>NEVŞEHİR</t>
  </si>
  <si>
    <t>NİĞDE</t>
  </si>
  <si>
    <t>OSMANİYE</t>
  </si>
  <si>
    <t>SAKARYA</t>
  </si>
  <si>
    <t>SAMSUN</t>
  </si>
  <si>
    <t>ŞANLIURFA</t>
  </si>
  <si>
    <t>TEKİRDAĞ</t>
  </si>
  <si>
    <t>TOKAT</t>
  </si>
  <si>
    <t>UŞAK</t>
  </si>
  <si>
    <t>YALOVA</t>
  </si>
  <si>
    <t>TOPLAM</t>
  </si>
  <si>
    <t>İYİ TARIM UYGULAMALARI ÜRETİM ALANLARI</t>
  </si>
  <si>
    <t>BÖLGELER</t>
  </si>
  <si>
    <t>İller</t>
  </si>
  <si>
    <t>Üretim Alanı (da.)</t>
  </si>
  <si>
    <t>Akdeniz Bölgesi</t>
  </si>
  <si>
    <t>Adana</t>
  </si>
  <si>
    <t>Isparta</t>
  </si>
  <si>
    <t>Antalya</t>
  </si>
  <si>
    <t>Hatay</t>
  </si>
  <si>
    <t>Osmaniye</t>
  </si>
  <si>
    <t>Mersin</t>
  </si>
  <si>
    <t>Marmara Bölgesi</t>
  </si>
  <si>
    <t>Bursa</t>
  </si>
  <si>
    <t>Çanakkale</t>
  </si>
  <si>
    <t>İstanbul</t>
  </si>
  <si>
    <t>Edirne</t>
  </si>
  <si>
    <t>Sakarya</t>
  </si>
  <si>
    <t>Kırklareli</t>
  </si>
  <si>
    <t>Yalova</t>
  </si>
  <si>
    <t>Kocaeli</t>
  </si>
  <si>
    <t>Ege Bölgesi</t>
  </si>
  <si>
    <t>Manisa</t>
  </si>
  <si>
    <t>Afyon</t>
  </si>
  <si>
    <t>Aydın</t>
  </si>
  <si>
    <t>İzmir</t>
  </si>
  <si>
    <t>Kütahya</t>
  </si>
  <si>
    <t>Muğla</t>
  </si>
  <si>
    <t>Denizli</t>
  </si>
  <si>
    <t>Uşak</t>
  </si>
  <si>
    <t>Balıkesir</t>
  </si>
  <si>
    <t>Karaman</t>
  </si>
  <si>
    <t>Konya</t>
  </si>
  <si>
    <t>Nevşehir</t>
  </si>
  <si>
    <t>Kırşehir</t>
  </si>
  <si>
    <t>Niğde</t>
  </si>
  <si>
    <t>Ankara</t>
  </si>
  <si>
    <t>Eskişehir</t>
  </si>
  <si>
    <t>Karadeniz Bölgesi</t>
  </si>
  <si>
    <t>Giresun</t>
  </si>
  <si>
    <t>Samsun</t>
  </si>
  <si>
    <t>Amasya</t>
  </si>
  <si>
    <t>Bartın</t>
  </si>
  <si>
    <t>Rize</t>
  </si>
  <si>
    <t>Doğu Anadolu Bölgesi</t>
  </si>
  <si>
    <t>Diyarbakır</t>
  </si>
  <si>
    <t>Siirt</t>
  </si>
  <si>
    <t>Mardin</t>
  </si>
  <si>
    <t>KahramanMaraş</t>
  </si>
  <si>
    <t>Şanlı Urfa</t>
  </si>
  <si>
    <t>Şırnak</t>
  </si>
  <si>
    <t>Batman</t>
  </si>
  <si>
    <t>İl</t>
  </si>
  <si>
    <t>Üretici</t>
  </si>
  <si>
    <t>Tekirdağ</t>
  </si>
  <si>
    <t>Kastamonu</t>
  </si>
  <si>
    <t>Düzce</t>
  </si>
  <si>
    <t>Aksaray</t>
  </si>
  <si>
    <t>Kayseri</t>
  </si>
  <si>
    <t>Gaziantep</t>
  </si>
  <si>
    <t>Burdur</t>
  </si>
  <si>
    <t>Iğdır</t>
  </si>
  <si>
    <t>Sivas</t>
  </si>
  <si>
    <t>Tokat</t>
  </si>
  <si>
    <t>Elazığ</t>
  </si>
  <si>
    <t>İç Anadolu Bölgesi</t>
  </si>
  <si>
    <t>Güneydoğu Anadolu Bölgesi</t>
  </si>
  <si>
    <t>Bilecik</t>
  </si>
  <si>
    <t>Bolu</t>
  </si>
  <si>
    <t>Adıyaman</t>
  </si>
  <si>
    <t>Malatya</t>
  </si>
  <si>
    <t>Yozgat</t>
  </si>
  <si>
    <t>Ağrı</t>
  </si>
  <si>
    <t>Ardahan</t>
  </si>
  <si>
    <t>Bingöl</t>
  </si>
  <si>
    <t>Bitlis</t>
  </si>
  <si>
    <t>Kars</t>
  </si>
  <si>
    <t>Erzurum</t>
  </si>
  <si>
    <t>Erzincan</t>
  </si>
  <si>
    <t>Hakkari</t>
  </si>
  <si>
    <t>Muş</t>
  </si>
  <si>
    <t>Tunceli</t>
  </si>
  <si>
    <t>Van</t>
  </si>
  <si>
    <t>Kilis</t>
  </si>
  <si>
    <t>Kırıkkale</t>
  </si>
  <si>
    <t>Çorum</t>
  </si>
  <si>
    <t>Artvin</t>
  </si>
  <si>
    <t>Bayburt</t>
  </si>
  <si>
    <t>Gümüşhane</t>
  </si>
  <si>
    <t>Karabük</t>
  </si>
  <si>
    <t>Ordu</t>
  </si>
  <si>
    <t>Sinop</t>
  </si>
  <si>
    <t>Trabzon</t>
  </si>
  <si>
    <t>Zonguldak</t>
  </si>
  <si>
    <t>Çankırı</t>
  </si>
  <si>
    <t>üretici sayısı</t>
  </si>
  <si>
    <t>Üretici sayısı</t>
  </si>
  <si>
    <t>Üretim Miktarı (kg)</t>
  </si>
  <si>
    <t>İl adı</t>
  </si>
  <si>
    <t>Üretim alanı(da)</t>
  </si>
  <si>
    <t xml:space="preserve">Üretim miktarı(kg) </t>
  </si>
  <si>
    <t>Toplam üretici sayısı</t>
  </si>
  <si>
    <t xml:space="preserve">Üretim miktarı(adet) </t>
  </si>
  <si>
    <t>Bireysel üretici sayısı</t>
  </si>
  <si>
    <t>Grup sayısı</t>
  </si>
  <si>
    <t>Gruptaki üretici sayısı</t>
  </si>
  <si>
    <t>ADIYAMAN</t>
  </si>
  <si>
    <t>ORDU</t>
  </si>
  <si>
    <t>TRABZON</t>
  </si>
  <si>
    <t>YOZGAT</t>
  </si>
  <si>
    <t>-</t>
  </si>
  <si>
    <t>Eskişehirde tekirdağdada aynı üretici olduğu için birini yazdık.(4 dü</t>
  </si>
  <si>
    <t>aynı üreticiye ait arazi var.</t>
  </si>
  <si>
    <t>tekirdağdakini sildim.Kuruluş 4 demişti 3 oldu</t>
  </si>
  <si>
    <t>(kalitest)</t>
  </si>
  <si>
    <t>İÇEL</t>
  </si>
  <si>
    <t>faaliyet yok</t>
  </si>
  <si>
    <t>Şanlıurfa</t>
  </si>
  <si>
    <t>mersin</t>
  </si>
  <si>
    <t>108 795 250</t>
  </si>
  <si>
    <t>erzurum</t>
  </si>
  <si>
    <t>afyon</t>
  </si>
  <si>
    <t>adana</t>
  </si>
  <si>
    <t>izmir</t>
  </si>
  <si>
    <t>osmaniye</t>
  </si>
  <si>
    <t>manisa</t>
  </si>
  <si>
    <t xml:space="preserve">Karaman </t>
  </si>
  <si>
    <t xml:space="preserve">Eskişehir </t>
  </si>
  <si>
    <t xml:space="preserve">usb veride </t>
  </si>
  <si>
    <t>sıkıntı var</t>
  </si>
  <si>
    <t>12 aylığı göndericek.</t>
  </si>
  <si>
    <t>31,12,2013</t>
  </si>
  <si>
    <t>Kahramanmaraş</t>
  </si>
  <si>
    <t>ERZİNCAN</t>
  </si>
  <si>
    <t xml:space="preserve">Manisa </t>
  </si>
  <si>
    <t>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</si>
</sst>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#,##0.000"/>
    <numFmt numFmtId="165" formatCode="0.0000"/>
    <numFmt numFmtId="166" formatCode="0.000"/>
  </numFmts>
  <fonts count="6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Calibri"/>
      <family val="2"/>
      <charset val="162"/>
    </font>
    <font>
      <b/>
      <sz val="10"/>
      <name val="Arial Tur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i/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9"/>
      <name val="Arial Tur"/>
      <charset val="162"/>
    </font>
    <font>
      <b/>
      <sz val="8"/>
      <color indexed="8"/>
      <name val="Calibri"/>
      <family val="2"/>
      <charset val="162"/>
    </font>
    <font>
      <b/>
      <sz val="8"/>
      <name val="Arial Tur"/>
      <charset val="162"/>
    </font>
    <font>
      <b/>
      <sz val="8"/>
      <name val="Calibri"/>
      <family val="2"/>
      <charset val="162"/>
    </font>
    <font>
      <sz val="8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sz val="8"/>
      <color indexed="8"/>
      <name val="Calibri"/>
      <family val="2"/>
      <charset val="162"/>
    </font>
    <font>
      <sz val="8"/>
      <name val="Arial Tur"/>
      <charset val="162"/>
    </font>
    <font>
      <b/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theme="1"/>
      <name val="Calibri"/>
      <family val="2"/>
      <charset val="162"/>
    </font>
    <font>
      <sz val="8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" fillId="0" borderId="0"/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0" fontId="5" fillId="0" borderId="9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4" fillId="0" borderId="0"/>
    <xf numFmtId="0" fontId="3" fillId="0" borderId="0"/>
    <xf numFmtId="0" fontId="42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9"/>
    <xf numFmtId="43" fontId="5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3" fillId="0" borderId="0"/>
    <xf numFmtId="0" fontId="42" fillId="0" borderId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9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9"/>
  </cellStyleXfs>
  <cellXfs count="626">
    <xf numFmtId="0" fontId="0" fillId="0" borderId="0" xfId="0"/>
    <xf numFmtId="0" fontId="5" fillId="24" borderId="0" xfId="32" applyFill="1"/>
    <xf numFmtId="0" fontId="5" fillId="27" borderId="0" xfId="32" applyFill="1"/>
    <xf numFmtId="0" fontId="5" fillId="26" borderId="0" xfId="32" applyFill="1"/>
    <xf numFmtId="0" fontId="24" fillId="25" borderId="9" xfId="0" applyFont="1" applyFill="1" applyBorder="1" applyAlignment="1">
      <alignment horizontal="right" vertical="center" wrapText="1"/>
    </xf>
    <xf numFmtId="165" fontId="24" fillId="25" borderId="9" xfId="0" applyNumberFormat="1" applyFont="1" applyFill="1" applyBorder="1" applyAlignment="1">
      <alignment horizontal="right" vertical="center" wrapText="1"/>
    </xf>
    <xf numFmtId="1" fontId="24" fillId="25" borderId="9" xfId="0" applyNumberFormat="1" applyFont="1" applyFill="1" applyBorder="1" applyAlignment="1">
      <alignment horizontal="right" vertical="center" wrapText="1"/>
    </xf>
    <xf numFmtId="0" fontId="25" fillId="28" borderId="9" xfId="0" applyFont="1" applyFill="1" applyBorder="1" applyAlignment="1">
      <alignment horizontal="right" vertical="center"/>
    </xf>
    <xf numFmtId="164" fontId="25" fillId="28" borderId="9" xfId="0" applyNumberFormat="1" applyFont="1" applyFill="1" applyBorder="1" applyAlignment="1">
      <alignment horizontal="right"/>
    </xf>
    <xf numFmtId="0" fontId="25" fillId="28" borderId="9" xfId="0" applyFont="1" applyFill="1" applyBorder="1" applyAlignment="1">
      <alignment horizontal="right"/>
    </xf>
    <xf numFmtId="0" fontId="27" fillId="0" borderId="9" xfId="0" applyFont="1" applyBorder="1"/>
    <xf numFmtId="0" fontId="25" fillId="28" borderId="25" xfId="0" applyFont="1" applyFill="1" applyBorder="1" applyAlignment="1">
      <alignment horizontal="right"/>
    </xf>
    <xf numFmtId="0" fontId="26" fillId="28" borderId="9" xfId="0" applyFont="1" applyFill="1" applyBorder="1" applyAlignment="1">
      <alignment horizontal="right"/>
    </xf>
    <xf numFmtId="164" fontId="26" fillId="28" borderId="9" xfId="0" applyNumberFormat="1" applyFont="1" applyFill="1" applyBorder="1" applyAlignment="1">
      <alignment horizontal="right"/>
    </xf>
    <xf numFmtId="0" fontId="26" fillId="29" borderId="9" xfId="0" applyFont="1" applyFill="1" applyBorder="1" applyAlignment="1">
      <alignment horizontal="right"/>
    </xf>
    <xf numFmtId="0" fontId="28" fillId="28" borderId="9" xfId="0" applyFont="1" applyFill="1" applyBorder="1" applyAlignment="1">
      <alignment horizontal="right"/>
    </xf>
    <xf numFmtId="0" fontId="28" fillId="28" borderId="9" xfId="0" applyFont="1" applyFill="1" applyBorder="1" applyAlignment="1">
      <alignment horizontal="right" vertical="center" wrapText="1"/>
    </xf>
    <xf numFmtId="0" fontId="28" fillId="28" borderId="25" xfId="0" applyFont="1" applyFill="1" applyBorder="1" applyAlignment="1">
      <alignment horizontal="right"/>
    </xf>
    <xf numFmtId="164" fontId="28" fillId="28" borderId="9" xfId="0" applyNumberFormat="1" applyFont="1" applyFill="1" applyBorder="1" applyAlignment="1">
      <alignment horizontal="right" vertical="center" wrapText="1"/>
    </xf>
    <xf numFmtId="164" fontId="28" fillId="28" borderId="9" xfId="32" applyNumberFormat="1" applyFont="1" applyFill="1" applyBorder="1" applyAlignment="1">
      <alignment horizontal="right" vertical="center" wrapText="1"/>
    </xf>
    <xf numFmtId="164" fontId="28" fillId="28" borderId="9" xfId="0" applyNumberFormat="1" applyFont="1" applyFill="1" applyBorder="1" applyAlignment="1">
      <alignment horizontal="right" vertical="center"/>
    </xf>
    <xf numFmtId="1" fontId="28" fillId="28" borderId="9" xfId="0" applyNumberFormat="1" applyFont="1" applyFill="1" applyBorder="1" applyAlignment="1">
      <alignment horizontal="right" vertical="center" wrapText="1"/>
    </xf>
    <xf numFmtId="0" fontId="28" fillId="28" borderId="38" xfId="0" applyFont="1" applyFill="1" applyBorder="1" applyAlignment="1">
      <alignment horizontal="right"/>
    </xf>
    <xf numFmtId="0" fontId="28" fillId="28" borderId="14" xfId="0" applyFont="1" applyFill="1" applyBorder="1" applyAlignment="1">
      <alignment horizontal="right" vertical="center"/>
    </xf>
    <xf numFmtId="164" fontId="28" fillId="28" borderId="0" xfId="32" applyNumberFormat="1" applyFont="1" applyFill="1" applyBorder="1" applyAlignment="1">
      <alignment horizontal="right" vertical="center" wrapText="1"/>
    </xf>
    <xf numFmtId="164" fontId="28" fillId="28" borderId="9" xfId="0" applyNumberFormat="1" applyFont="1" applyFill="1" applyBorder="1" applyAlignment="1">
      <alignment horizontal="right"/>
    </xf>
    <xf numFmtId="0" fontId="28" fillId="28" borderId="38" xfId="0" applyFont="1" applyFill="1" applyBorder="1" applyAlignment="1">
      <alignment horizontal="right" vertical="center"/>
    </xf>
    <xf numFmtId="0" fontId="24" fillId="28" borderId="41" xfId="0" applyFont="1" applyFill="1" applyBorder="1" applyAlignment="1">
      <alignment horizontal="right" vertical="center" wrapText="1"/>
    </xf>
    <xf numFmtId="0" fontId="29" fillId="29" borderId="9" xfId="0" applyFont="1" applyFill="1" applyBorder="1" applyAlignment="1">
      <alignment horizontal="right"/>
    </xf>
    <xf numFmtId="0" fontId="29" fillId="29" borderId="9" xfId="0" applyFont="1" applyFill="1" applyBorder="1" applyAlignment="1">
      <alignment horizontal="right" vertical="center" wrapText="1"/>
    </xf>
    <xf numFmtId="164" fontId="29" fillId="29" borderId="9" xfId="0" applyNumberFormat="1" applyFont="1" applyFill="1" applyBorder="1" applyAlignment="1">
      <alignment horizontal="right" vertical="center"/>
    </xf>
    <xf numFmtId="1" fontId="29" fillId="29" borderId="9" xfId="0" applyNumberFormat="1" applyFont="1" applyFill="1" applyBorder="1" applyAlignment="1">
      <alignment horizontal="right" vertical="center" wrapText="1"/>
    </xf>
    <xf numFmtId="0" fontId="28" fillId="28" borderId="9" xfId="32" applyFont="1" applyFill="1" applyBorder="1" applyAlignment="1">
      <alignment horizontal="right" vertical="center" wrapText="1"/>
    </xf>
    <xf numFmtId="0" fontId="27" fillId="0" borderId="0" xfId="0" applyFont="1"/>
    <xf numFmtId="164" fontId="29" fillId="29" borderId="9" xfId="32" applyNumberFormat="1" applyFont="1" applyFill="1" applyBorder="1" applyAlignment="1">
      <alignment horizontal="right" vertical="center" wrapText="1"/>
    </xf>
    <xf numFmtId="164" fontId="29" fillId="29" borderId="9" xfId="0" applyNumberFormat="1" applyFont="1" applyFill="1" applyBorder="1" applyAlignment="1">
      <alignment horizontal="right"/>
    </xf>
    <xf numFmtId="0" fontId="29" fillId="29" borderId="9" xfId="32" applyFont="1" applyFill="1" applyBorder="1" applyAlignment="1">
      <alignment horizontal="right" vertical="center" wrapText="1"/>
    </xf>
    <xf numFmtId="0" fontId="30" fillId="28" borderId="9" xfId="0" applyFont="1" applyFill="1" applyBorder="1" applyAlignment="1">
      <alignment horizontal="right"/>
    </xf>
    <xf numFmtId="3" fontId="27" fillId="0" borderId="9" xfId="0" applyNumberFormat="1" applyFont="1" applyBorder="1"/>
    <xf numFmtId="164" fontId="30" fillId="28" borderId="9" xfId="0" applyNumberFormat="1" applyFont="1" applyFill="1" applyBorder="1" applyAlignment="1">
      <alignment horizontal="right"/>
    </xf>
    <xf numFmtId="0" fontId="31" fillId="0" borderId="21" xfId="0" applyFont="1" applyBorder="1" applyAlignment="1">
      <alignment wrapText="1"/>
    </xf>
    <xf numFmtId="3" fontId="27" fillId="0" borderId="9" xfId="0" applyNumberFormat="1" applyFont="1" applyFill="1" applyBorder="1"/>
    <xf numFmtId="0" fontId="31" fillId="0" borderId="22" xfId="0" applyFont="1" applyBorder="1"/>
    <xf numFmtId="4" fontId="27" fillId="0" borderId="9" xfId="0" applyNumberFormat="1" applyFont="1" applyBorder="1"/>
    <xf numFmtId="0" fontId="29" fillId="29" borderId="0" xfId="0" applyFont="1" applyFill="1" applyAlignment="1">
      <alignment horizontal="right"/>
    </xf>
    <xf numFmtId="0" fontId="31" fillId="0" borderId="42" xfId="0" applyFont="1" applyBorder="1"/>
    <xf numFmtId="0" fontId="25" fillId="28" borderId="14" xfId="0" applyFont="1" applyFill="1" applyBorder="1" applyAlignment="1">
      <alignment horizontal="right" vertical="center"/>
    </xf>
    <xf numFmtId="164" fontId="25" fillId="28" borderId="9" xfId="32" applyNumberFormat="1" applyFont="1" applyFill="1" applyBorder="1" applyAlignment="1">
      <alignment horizontal="right" vertical="center" wrapText="1"/>
    </xf>
    <xf numFmtId="0" fontId="25" fillId="28" borderId="9" xfId="32" applyFont="1" applyFill="1" applyBorder="1" applyAlignment="1">
      <alignment horizontal="right" vertical="center" wrapText="1"/>
    </xf>
    <xf numFmtId="0" fontId="25" fillId="28" borderId="9" xfId="0" applyFont="1" applyFill="1" applyBorder="1" applyAlignment="1">
      <alignment horizontal="right" vertical="center" wrapText="1"/>
    </xf>
    <xf numFmtId="164" fontId="25" fillId="28" borderId="9" xfId="0" applyNumberFormat="1" applyFont="1" applyFill="1" applyBorder="1" applyAlignment="1"/>
    <xf numFmtId="164" fontId="28" fillId="28" borderId="25" xfId="32" applyNumberFormat="1" applyFont="1" applyFill="1" applyBorder="1" applyAlignment="1">
      <alignment horizontal="right" vertical="center" wrapText="1"/>
    </xf>
    <xf numFmtId="0" fontId="28" fillId="28" borderId="40" xfId="0" applyFont="1" applyFill="1" applyBorder="1" applyAlignment="1">
      <alignment horizontal="right"/>
    </xf>
    <xf numFmtId="0" fontId="25" fillId="28" borderId="40" xfId="0" applyFont="1" applyFill="1" applyBorder="1" applyAlignment="1">
      <alignment horizontal="right"/>
    </xf>
    <xf numFmtId="0" fontId="28" fillId="28" borderId="9" xfId="0" applyFont="1" applyFill="1" applyBorder="1" applyAlignment="1">
      <alignment vertical="center"/>
    </xf>
    <xf numFmtId="0" fontId="28" fillId="28" borderId="9" xfId="0" applyFont="1" applyFill="1" applyBorder="1" applyAlignment="1">
      <alignment horizontal="right" vertical="center"/>
    </xf>
    <xf numFmtId="164" fontId="32" fillId="0" borderId="9" xfId="0" applyNumberFormat="1" applyFont="1" applyBorder="1"/>
    <xf numFmtId="4" fontId="32" fillId="0" borderId="9" xfId="0" applyNumberFormat="1" applyFont="1" applyBorder="1"/>
    <xf numFmtId="0" fontId="32" fillId="0" borderId="9" xfId="0" applyFont="1" applyBorder="1"/>
    <xf numFmtId="0" fontId="32" fillId="0" borderId="9" xfId="0" applyFont="1" applyBorder="1" applyAlignment="1">
      <alignment vertical="center"/>
    </xf>
    <xf numFmtId="4" fontId="28" fillId="28" borderId="9" xfId="0" applyNumberFormat="1" applyFont="1" applyFill="1" applyBorder="1" applyAlignment="1">
      <alignment horizontal="right" vertical="center"/>
    </xf>
    <xf numFmtId="164" fontId="28" fillId="28" borderId="25" xfId="0" applyNumberFormat="1" applyFont="1" applyFill="1" applyBorder="1" applyAlignment="1">
      <alignment horizontal="right" vertical="center"/>
    </xf>
    <xf numFmtId="0" fontId="28" fillId="28" borderId="11" xfId="0" applyFont="1" applyFill="1" applyBorder="1" applyAlignment="1">
      <alignment horizontal="right" vertical="center"/>
    </xf>
    <xf numFmtId="2" fontId="32" fillId="0" borderId="9" xfId="0" applyNumberFormat="1" applyFont="1" applyBorder="1"/>
    <xf numFmtId="164" fontId="28" fillId="28" borderId="14" xfId="0" applyNumberFormat="1" applyFont="1" applyFill="1" applyBorder="1" applyAlignment="1">
      <alignment horizontal="right" vertical="center"/>
    </xf>
    <xf numFmtId="0" fontId="33" fillId="0" borderId="41" xfId="0" applyFont="1" applyFill="1" applyBorder="1"/>
    <xf numFmtId="0" fontId="33" fillId="0" borderId="0" xfId="0" applyFont="1" applyFill="1" applyBorder="1"/>
    <xf numFmtId="0" fontId="0" fillId="0" borderId="0" xfId="0" applyFill="1" applyBorder="1"/>
    <xf numFmtId="0" fontId="29" fillId="29" borderId="9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horizontal="right" vertical="center"/>
    </xf>
    <xf numFmtId="164" fontId="26" fillId="29" borderId="9" xfId="0" applyNumberFormat="1" applyFont="1" applyFill="1" applyBorder="1" applyAlignment="1">
      <alignment horizontal="right"/>
    </xf>
    <xf numFmtId="0" fontId="34" fillId="0" borderId="9" xfId="0" applyFont="1" applyFill="1" applyBorder="1" applyAlignment="1">
      <alignment horizontal="right" vertical="center"/>
    </xf>
    <xf numFmtId="166" fontId="34" fillId="0" borderId="9" xfId="0" applyNumberFormat="1" applyFont="1" applyFill="1" applyBorder="1" applyAlignment="1">
      <alignment horizontal="right" vertical="center"/>
    </xf>
    <xf numFmtId="4" fontId="34" fillId="0" borderId="9" xfId="0" applyNumberFormat="1" applyFont="1" applyFill="1" applyBorder="1" applyAlignment="1">
      <alignment horizontal="right" vertical="center"/>
    </xf>
    <xf numFmtId="0" fontId="25" fillId="28" borderId="11" xfId="0" applyFont="1" applyFill="1" applyBorder="1" applyAlignment="1">
      <alignment horizontal="right" vertical="center"/>
    </xf>
    <xf numFmtId="0" fontId="25" fillId="28" borderId="0" xfId="0" applyFont="1" applyFill="1" applyAlignment="1">
      <alignment horizontal="right"/>
    </xf>
    <xf numFmtId="164" fontId="29" fillId="29" borderId="43" xfId="0" applyNumberFormat="1" applyFont="1" applyFill="1" applyBorder="1" applyAlignment="1">
      <alignment horizontal="right"/>
    </xf>
    <xf numFmtId="0" fontId="25" fillId="28" borderId="43" xfId="0" applyFont="1" applyFill="1" applyBorder="1" applyAlignment="1">
      <alignment horizontal="right"/>
    </xf>
    <xf numFmtId="164" fontId="25" fillId="28" borderId="43" xfId="0" applyNumberFormat="1" applyFont="1" applyFill="1" applyBorder="1" applyAlignment="1">
      <alignment horizontal="right"/>
    </xf>
    <xf numFmtId="164" fontId="25" fillId="28" borderId="39" xfId="0" applyNumberFormat="1" applyFont="1" applyFill="1" applyBorder="1" applyAlignment="1">
      <alignment horizontal="right"/>
    </xf>
    <xf numFmtId="0" fontId="29" fillId="29" borderId="0" xfId="0" applyFont="1" applyFill="1" applyBorder="1" applyAlignment="1">
      <alignment horizontal="right"/>
    </xf>
    <xf numFmtId="0" fontId="28" fillId="28" borderId="0" xfId="0" applyFont="1" applyFill="1" applyBorder="1" applyAlignment="1">
      <alignment horizontal="right"/>
    </xf>
    <xf numFmtId="164" fontId="28" fillId="28" borderId="39" xfId="0" applyNumberFormat="1" applyFont="1" applyFill="1" applyBorder="1" applyAlignment="1">
      <alignment horizontal="right"/>
    </xf>
    <xf numFmtId="164" fontId="28" fillId="28" borderId="0" xfId="0" applyNumberFormat="1" applyFont="1" applyFill="1" applyBorder="1" applyAlignment="1">
      <alignment horizontal="right"/>
    </xf>
    <xf numFmtId="164" fontId="29" fillId="29" borderId="0" xfId="0" applyNumberFormat="1" applyFont="1" applyFill="1" applyBorder="1" applyAlignment="1">
      <alignment horizontal="right"/>
    </xf>
    <xf numFmtId="0" fontId="28" fillId="28" borderId="25" xfId="0" applyFont="1" applyFill="1" applyBorder="1" applyAlignment="1">
      <alignment horizontal="right" vertical="center"/>
    </xf>
    <xf numFmtId="0" fontId="28" fillId="28" borderId="22" xfId="0" applyFont="1" applyFill="1" applyBorder="1" applyAlignment="1">
      <alignment horizontal="right"/>
    </xf>
    <xf numFmtId="0" fontId="28" fillId="28" borderId="47" xfId="0" applyFont="1" applyFill="1" applyBorder="1" applyAlignment="1">
      <alignment horizontal="right"/>
    </xf>
    <xf numFmtId="0" fontId="28" fillId="28" borderId="21" xfId="0" applyFont="1" applyFill="1" applyBorder="1" applyAlignment="1">
      <alignment horizontal="right"/>
    </xf>
    <xf numFmtId="164" fontId="28" fillId="28" borderId="25" xfId="0" applyNumberFormat="1" applyFont="1" applyFill="1" applyBorder="1" applyAlignment="1">
      <alignment horizontal="right"/>
    </xf>
    <xf numFmtId="0" fontId="28" fillId="28" borderId="30" xfId="0" applyFont="1" applyFill="1" applyBorder="1" applyAlignment="1">
      <alignment horizontal="right"/>
    </xf>
    <xf numFmtId="0" fontId="34" fillId="0" borderId="9" xfId="0" applyFont="1" applyBorder="1"/>
    <xf numFmtId="0" fontId="34" fillId="28" borderId="9" xfId="0" applyFont="1" applyFill="1" applyBorder="1"/>
    <xf numFmtId="0" fontId="32" fillId="28" borderId="9" xfId="0" applyFont="1" applyFill="1" applyBorder="1"/>
    <xf numFmtId="0" fontId="25" fillId="28" borderId="16" xfId="0" applyFont="1" applyFill="1" applyBorder="1" applyAlignment="1">
      <alignment horizontal="right"/>
    </xf>
    <xf numFmtId="0" fontId="25" fillId="28" borderId="0" xfId="0" applyFont="1" applyFill="1" applyBorder="1" applyAlignment="1">
      <alignment horizontal="right"/>
    </xf>
    <xf numFmtId="0" fontId="28" fillId="28" borderId="39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26" fillId="28" borderId="25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26" fillId="28" borderId="25" xfId="0" applyNumberFormat="1" applyFont="1" applyFill="1" applyBorder="1" applyAlignment="1">
      <alignment horizontal="right"/>
    </xf>
    <xf numFmtId="3" fontId="26" fillId="28" borderId="9" xfId="0" applyNumberFormat="1" applyFont="1" applyFill="1" applyBorder="1" applyAlignment="1">
      <alignment horizontal="right"/>
    </xf>
    <xf numFmtId="0" fontId="26" fillId="28" borderId="0" xfId="0" applyFont="1" applyFill="1" applyBorder="1" applyAlignment="1">
      <alignment horizontal="right"/>
    </xf>
    <xf numFmtId="164" fontId="26" fillId="28" borderId="0" xfId="0" applyNumberFormat="1" applyFont="1" applyFill="1" applyBorder="1" applyAlignment="1">
      <alignment horizontal="right"/>
    </xf>
    <xf numFmtId="0" fontId="26" fillId="29" borderId="0" xfId="0" applyFont="1" applyFill="1" applyBorder="1" applyAlignment="1">
      <alignment horizontal="right"/>
    </xf>
    <xf numFmtId="3" fontId="26" fillId="29" borderId="9" xfId="0" applyNumberFormat="1" applyFont="1" applyFill="1" applyBorder="1" applyAlignment="1">
      <alignment horizontal="right"/>
    </xf>
    <xf numFmtId="164" fontId="28" fillId="28" borderId="9" xfId="44" applyNumberFormat="1" applyFont="1" applyFill="1" applyBorder="1" applyAlignment="1">
      <alignment horizontal="right"/>
    </xf>
    <xf numFmtId="164" fontId="35" fillId="0" borderId="9" xfId="0" applyNumberFormat="1" applyFont="1" applyBorder="1"/>
    <xf numFmtId="3" fontId="35" fillId="24" borderId="9" xfId="0" applyNumberFormat="1" applyFont="1" applyFill="1" applyBorder="1"/>
    <xf numFmtId="164" fontId="35" fillId="0" borderId="14" xfId="0" applyNumberFormat="1" applyFont="1" applyBorder="1"/>
    <xf numFmtId="3" fontId="35" fillId="24" borderId="14" xfId="0" applyNumberFormat="1" applyFont="1" applyFill="1" applyBorder="1"/>
    <xf numFmtId="164" fontId="29" fillId="29" borderId="14" xfId="0" applyNumberFormat="1" applyFont="1" applyFill="1" applyBorder="1" applyAlignment="1">
      <alignment horizontal="right"/>
    </xf>
    <xf numFmtId="0" fontId="30" fillId="28" borderId="41" xfId="0" applyFont="1" applyFill="1" applyBorder="1" applyAlignment="1">
      <alignment horizontal="right"/>
    </xf>
    <xf numFmtId="164" fontId="25" fillId="28" borderId="9" xfId="44" applyNumberFormat="1" applyFont="1" applyFill="1" applyBorder="1" applyAlignment="1">
      <alignment horizontal="right"/>
    </xf>
    <xf numFmtId="0" fontId="25" fillId="28" borderId="39" xfId="0" applyFont="1" applyFill="1" applyBorder="1" applyAlignment="1">
      <alignment horizontal="right"/>
    </xf>
    <xf numFmtId="0" fontId="25" fillId="28" borderId="30" xfId="0" applyFont="1" applyFill="1" applyBorder="1" applyAlignment="1">
      <alignment horizontal="right"/>
    </xf>
    <xf numFmtId="164" fontId="25" fillId="28" borderId="25" xfId="44" applyNumberFormat="1" applyFont="1" applyFill="1" applyBorder="1" applyAlignment="1">
      <alignment horizontal="right"/>
    </xf>
    <xf numFmtId="0" fontId="21" fillId="24" borderId="9" xfId="0" applyFont="1" applyFill="1" applyBorder="1"/>
    <xf numFmtId="164" fontId="26" fillId="29" borderId="9" xfId="44" applyNumberFormat="1" applyFont="1" applyFill="1" applyBorder="1" applyAlignment="1">
      <alignment horizontal="right"/>
    </xf>
    <xf numFmtId="164" fontId="25" fillId="28" borderId="0" xfId="0" applyNumberFormat="1" applyFont="1" applyFill="1" applyBorder="1" applyAlignment="1">
      <alignment horizontal="right"/>
    </xf>
    <xf numFmtId="0" fontId="36" fillId="0" borderId="0" xfId="0" applyFont="1"/>
    <xf numFmtId="0" fontId="38" fillId="0" borderId="9" xfId="0" applyFont="1" applyBorder="1"/>
    <xf numFmtId="164" fontId="37" fillId="28" borderId="9" xfId="0" applyNumberFormat="1" applyFont="1" applyFill="1" applyBorder="1" applyAlignment="1">
      <alignment horizontal="right"/>
    </xf>
    <xf numFmtId="0" fontId="28" fillId="28" borderId="14" xfId="0" applyFont="1" applyFill="1" applyBorder="1" applyAlignment="1">
      <alignment horizontal="right"/>
    </xf>
    <xf numFmtId="0" fontId="32" fillId="0" borderId="9" xfId="0" applyFont="1" applyBorder="1" applyAlignment="1">
      <alignment horizontal="center"/>
    </xf>
    <xf numFmtId="3" fontId="32" fillId="0" borderId="9" xfId="0" applyNumberFormat="1" applyFont="1" applyBorder="1"/>
    <xf numFmtId="164" fontId="28" fillId="28" borderId="14" xfId="0" applyNumberFormat="1" applyFont="1" applyFill="1" applyBorder="1" applyAlignment="1">
      <alignment horizontal="right"/>
    </xf>
    <xf numFmtId="0" fontId="26" fillId="29" borderId="14" xfId="0" applyFont="1" applyFill="1" applyBorder="1" applyAlignment="1">
      <alignment horizontal="right"/>
    </xf>
    <xf numFmtId="164" fontId="26" fillId="29" borderId="14" xfId="0" applyNumberFormat="1" applyFont="1" applyFill="1" applyBorder="1" applyAlignment="1">
      <alignment horizontal="right"/>
    </xf>
    <xf numFmtId="1" fontId="25" fillId="28" borderId="9" xfId="0" applyNumberFormat="1" applyFont="1" applyFill="1" applyBorder="1" applyAlignment="1">
      <alignment horizontal="right"/>
    </xf>
    <xf numFmtId="4" fontId="32" fillId="0" borderId="0" xfId="0" applyNumberFormat="1" applyFont="1"/>
    <xf numFmtId="164" fontId="25" fillId="29" borderId="9" xfId="0" applyNumberFormat="1" applyFont="1" applyFill="1" applyBorder="1" applyAlignment="1">
      <alignment horizontal="right"/>
    </xf>
    <xf numFmtId="0" fontId="34" fillId="0" borderId="0" xfId="0" applyFont="1"/>
    <xf numFmtId="0" fontId="25" fillId="0" borderId="9" xfId="0" applyFont="1" applyBorder="1" applyAlignment="1">
      <alignment horizontal="right"/>
    </xf>
    <xf numFmtId="0" fontId="29" fillId="28" borderId="9" xfId="0" applyFont="1" applyFill="1" applyBorder="1" applyAlignment="1">
      <alignment horizontal="right"/>
    </xf>
    <xf numFmtId="0" fontId="29" fillId="0" borderId="9" xfId="0" applyFont="1" applyBorder="1" applyAlignment="1">
      <alignment horizontal="right"/>
    </xf>
    <xf numFmtId="164" fontId="29" fillId="29" borderId="53" xfId="0" applyNumberFormat="1" applyFont="1" applyFill="1" applyBorder="1" applyAlignment="1">
      <alignment horizontal="right"/>
    </xf>
    <xf numFmtId="0" fontId="29" fillId="29" borderId="25" xfId="0" applyFont="1" applyFill="1" applyBorder="1" applyAlignment="1">
      <alignment horizontal="right"/>
    </xf>
    <xf numFmtId="0" fontId="28" fillId="0" borderId="9" xfId="0" applyFont="1" applyBorder="1" applyAlignment="1">
      <alignment horizontal="right"/>
    </xf>
    <xf numFmtId="164" fontId="28" fillId="0" borderId="9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" fontId="29" fillId="29" borderId="14" xfId="0" applyNumberFormat="1" applyFont="1" applyFill="1" applyBorder="1" applyAlignment="1">
      <alignment horizontal="right"/>
    </xf>
    <xf numFmtId="1" fontId="26" fillId="0" borderId="38" xfId="0" applyNumberFormat="1" applyFont="1" applyFill="1" applyBorder="1" applyAlignment="1">
      <alignment horizontal="right"/>
    </xf>
    <xf numFmtId="0" fontId="39" fillId="0" borderId="0" xfId="0" applyFont="1"/>
    <xf numFmtId="1" fontId="29" fillId="29" borderId="38" xfId="0" applyNumberFormat="1" applyFont="1" applyFill="1" applyBorder="1" applyAlignment="1">
      <alignment horizontal="right"/>
    </xf>
    <xf numFmtId="0" fontId="29" fillId="29" borderId="25" xfId="0" applyFont="1" applyFill="1" applyBorder="1"/>
    <xf numFmtId="164" fontId="29" fillId="29" borderId="53" xfId="0" applyNumberFormat="1" applyFont="1" applyFill="1" applyBorder="1"/>
    <xf numFmtId="164" fontId="29" fillId="29" borderId="9" xfId="0" applyNumberFormat="1" applyFont="1" applyFill="1" applyBorder="1"/>
    <xf numFmtId="3" fontId="29" fillId="29" borderId="53" xfId="0" applyNumberFormat="1" applyFont="1" applyFill="1" applyBorder="1"/>
    <xf numFmtId="0" fontId="29" fillId="29" borderId="53" xfId="0" applyFont="1" applyFill="1" applyBorder="1"/>
    <xf numFmtId="1" fontId="29" fillId="29" borderId="25" xfId="0" applyNumberFormat="1" applyFont="1" applyFill="1" applyBorder="1"/>
    <xf numFmtId="0" fontId="24" fillId="0" borderId="0" xfId="0" applyFont="1"/>
    <xf numFmtId="0" fontId="40" fillId="0" borderId="0" xfId="0" applyFont="1"/>
    <xf numFmtId="164" fontId="24" fillId="0" borderId="0" xfId="0" applyNumberFormat="1" applyFont="1"/>
    <xf numFmtId="1" fontId="24" fillId="0" borderId="0" xfId="0" applyNumberFormat="1" applyFont="1"/>
    <xf numFmtId="3" fontId="24" fillId="0" borderId="0" xfId="0" applyNumberFormat="1" applyFont="1"/>
    <xf numFmtId="0" fontId="0" fillId="0" borderId="0" xfId="0" applyAlignment="1">
      <alignment wrapText="1"/>
    </xf>
    <xf numFmtId="0" fontId="28" fillId="28" borderId="25" xfId="0" applyFont="1" applyFill="1" applyBorder="1" applyAlignment="1">
      <alignment horizontal="right" vertical="center" wrapText="1"/>
    </xf>
    <xf numFmtId="0" fontId="25" fillId="28" borderId="14" xfId="0" applyFont="1" applyFill="1" applyBorder="1" applyAlignment="1">
      <alignment horizontal="right"/>
    </xf>
    <xf numFmtId="0" fontId="28" fillId="28" borderId="26" xfId="0" applyFont="1" applyFill="1" applyBorder="1" applyAlignment="1">
      <alignment horizontal="right"/>
    </xf>
    <xf numFmtId="0" fontId="27" fillId="0" borderId="25" xfId="0" applyFont="1" applyBorder="1"/>
    <xf numFmtId="0" fontId="32" fillId="0" borderId="14" xfId="0" applyFont="1" applyBorder="1"/>
    <xf numFmtId="0" fontId="28" fillId="28" borderId="25" xfId="0" applyFont="1" applyFill="1" applyBorder="1" applyAlignment="1">
      <alignment horizontal="center"/>
    </xf>
    <xf numFmtId="0" fontId="25" fillId="28" borderId="11" xfId="0" applyFont="1" applyFill="1" applyBorder="1" applyAlignment="1">
      <alignment horizontal="right"/>
    </xf>
    <xf numFmtId="0" fontId="25" fillId="28" borderId="25" xfId="0" applyFont="1" applyFill="1" applyBorder="1" applyAlignment="1">
      <alignment horizontal="right" vertical="center"/>
    </xf>
    <xf numFmtId="0" fontId="25" fillId="28" borderId="0" xfId="0" applyFont="1" applyFill="1" applyBorder="1" applyAlignment="1">
      <alignment horizontal="right" vertical="center"/>
    </xf>
    <xf numFmtId="0" fontId="25" fillId="29" borderId="0" xfId="0" applyFont="1" applyFill="1" applyBorder="1" applyAlignment="1">
      <alignment horizontal="right"/>
    </xf>
    <xf numFmtId="0" fontId="34" fillId="0" borderId="25" xfId="0" applyFont="1" applyFill="1" applyBorder="1" applyAlignment="1">
      <alignment horizontal="right" vertical="center"/>
    </xf>
    <xf numFmtId="0" fontId="25" fillId="28" borderId="40" xfId="0" applyFont="1" applyFill="1" applyBorder="1" applyAlignment="1">
      <alignment horizontal="right" vertical="center"/>
    </xf>
    <xf numFmtId="0" fontId="28" fillId="28" borderId="38" xfId="0" applyFont="1" applyFill="1" applyBorder="1" applyAlignment="1">
      <alignment horizontal="center"/>
    </xf>
    <xf numFmtId="0" fontId="30" fillId="28" borderId="9" xfId="0" applyFont="1" applyFill="1" applyBorder="1" applyAlignment="1">
      <alignment horizontal="right" vertical="center"/>
    </xf>
    <xf numFmtId="0" fontId="28" fillId="0" borderId="25" xfId="0" applyFont="1" applyBorder="1" applyAlignment="1">
      <alignment horizontal="right"/>
    </xf>
    <xf numFmtId="0" fontId="28" fillId="28" borderId="39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28" fillId="28" borderId="40" xfId="0" applyFont="1" applyFill="1" applyBorder="1" applyAlignment="1">
      <alignment horizontal="right" vertical="center"/>
    </xf>
    <xf numFmtId="0" fontId="26" fillId="28" borderId="14" xfId="0" applyFont="1" applyFill="1" applyBorder="1" applyAlignment="1">
      <alignment horizontal="right"/>
    </xf>
    <xf numFmtId="0" fontId="25" fillId="28" borderId="26" xfId="0" applyFont="1" applyFill="1" applyBorder="1" applyAlignment="1">
      <alignment horizontal="right"/>
    </xf>
    <xf numFmtId="0" fontId="26" fillId="28" borderId="39" xfId="0" applyFont="1" applyFill="1" applyBorder="1" applyAlignment="1">
      <alignment horizontal="right" vertical="center"/>
    </xf>
    <xf numFmtId="0" fontId="25" fillId="28" borderId="38" xfId="0" applyFont="1" applyFill="1" applyBorder="1" applyAlignment="1">
      <alignment horizontal="right"/>
    </xf>
    <xf numFmtId="0" fontId="32" fillId="0" borderId="25" xfId="0" applyFont="1" applyBorder="1" applyAlignment="1">
      <alignment horizontal="center"/>
    </xf>
    <xf numFmtId="0" fontId="28" fillId="28" borderId="26" xfId="0" applyFont="1" applyFill="1" applyBorder="1" applyAlignment="1">
      <alignment horizontal="right" vertical="center"/>
    </xf>
    <xf numFmtId="0" fontId="27" fillId="0" borderId="14" xfId="0" applyFont="1" applyBorder="1"/>
    <xf numFmtId="164" fontId="28" fillId="28" borderId="25" xfId="0" applyNumberFormat="1" applyFont="1" applyFill="1" applyBorder="1" applyAlignment="1">
      <alignment horizontal="right" vertical="center" wrapText="1"/>
    </xf>
    <xf numFmtId="164" fontId="25" fillId="28" borderId="25" xfId="0" applyNumberFormat="1" applyFont="1" applyFill="1" applyBorder="1" applyAlignment="1">
      <alignment horizontal="right"/>
    </xf>
    <xf numFmtId="164" fontId="28" fillId="28" borderId="26" xfId="0" applyNumberFormat="1" applyFont="1" applyFill="1" applyBorder="1" applyAlignment="1">
      <alignment horizontal="right" vertical="center" wrapText="1"/>
    </xf>
    <xf numFmtId="164" fontId="25" fillId="28" borderId="25" xfId="32" applyNumberFormat="1" applyFont="1" applyFill="1" applyBorder="1" applyAlignment="1">
      <alignment horizontal="right" vertical="center" wrapText="1"/>
    </xf>
    <xf numFmtId="164" fontId="28" fillId="28" borderId="0" xfId="0" applyNumberFormat="1" applyFont="1" applyFill="1" applyBorder="1" applyAlignment="1">
      <alignment horizontal="right" vertical="center"/>
    </xf>
    <xf numFmtId="164" fontId="25" fillId="0" borderId="9" xfId="0" applyNumberFormat="1" applyFont="1" applyBorder="1" applyAlignment="1">
      <alignment horizontal="right"/>
    </xf>
    <xf numFmtId="164" fontId="28" fillId="28" borderId="39" xfId="0" applyNumberFormat="1" applyFont="1" applyFill="1" applyBorder="1" applyAlignment="1">
      <alignment horizontal="right" vertical="center"/>
    </xf>
    <xf numFmtId="164" fontId="26" fillId="29" borderId="43" xfId="0" applyNumberFormat="1" applyFont="1" applyFill="1" applyBorder="1" applyAlignment="1">
      <alignment horizontal="right"/>
    </xf>
    <xf numFmtId="164" fontId="25" fillId="28" borderId="26" xfId="0" applyNumberFormat="1" applyFont="1" applyFill="1" applyBorder="1" applyAlignment="1">
      <alignment horizontal="right"/>
    </xf>
    <xf numFmtId="164" fontId="30" fillId="28" borderId="43" xfId="0" applyNumberFormat="1" applyFont="1" applyFill="1" applyBorder="1" applyAlignment="1">
      <alignment horizontal="right"/>
    </xf>
    <xf numFmtId="164" fontId="28" fillId="28" borderId="11" xfId="0" applyNumberFormat="1" applyFont="1" applyFill="1" applyBorder="1" applyAlignment="1">
      <alignment horizontal="right" vertical="center" wrapText="1"/>
    </xf>
    <xf numFmtId="164" fontId="29" fillId="0" borderId="14" xfId="0" applyNumberFormat="1" applyFont="1" applyBorder="1" applyAlignment="1">
      <alignment horizontal="right"/>
    </xf>
    <xf numFmtId="164" fontId="26" fillId="29" borderId="53" xfId="0" applyNumberFormat="1" applyFont="1" applyFill="1" applyBorder="1" applyAlignment="1">
      <alignment horizontal="right"/>
    </xf>
    <xf numFmtId="164" fontId="28" fillId="28" borderId="39" xfId="0" applyNumberFormat="1" applyFont="1" applyFill="1" applyBorder="1" applyAlignment="1">
      <alignment horizontal="right" vertical="center" wrapText="1"/>
    </xf>
    <xf numFmtId="164" fontId="28" fillId="28" borderId="43" xfId="0" applyNumberFormat="1" applyFont="1" applyFill="1" applyBorder="1" applyAlignment="1">
      <alignment horizontal="right"/>
    </xf>
    <xf numFmtId="164" fontId="25" fillId="28" borderId="21" xfId="0" applyNumberFormat="1" applyFont="1" applyFill="1" applyBorder="1" applyAlignment="1">
      <alignment horizontal="right"/>
    </xf>
    <xf numFmtId="164" fontId="28" fillId="28" borderId="25" xfId="44" applyNumberFormat="1" applyFont="1" applyFill="1" applyBorder="1" applyAlignment="1">
      <alignment horizontal="right"/>
    </xf>
    <xf numFmtId="164" fontId="28" fillId="28" borderId="26" xfId="0" applyNumberFormat="1" applyFont="1" applyFill="1" applyBorder="1" applyAlignment="1">
      <alignment horizontal="right" vertical="center"/>
    </xf>
    <xf numFmtId="164" fontId="25" fillId="28" borderId="39" xfId="44" applyNumberFormat="1" applyFont="1" applyFill="1" applyBorder="1" applyAlignment="1">
      <alignment horizontal="right"/>
    </xf>
    <xf numFmtId="164" fontId="28" fillId="28" borderId="42" xfId="0" applyNumberFormat="1" applyFont="1" applyFill="1" applyBorder="1" applyAlignment="1">
      <alignment horizontal="right" vertical="center" wrapText="1"/>
    </xf>
    <xf numFmtId="164" fontId="26" fillId="28" borderId="43" xfId="0" applyNumberFormat="1" applyFont="1" applyFill="1" applyBorder="1" applyAlignment="1">
      <alignment horizontal="right"/>
    </xf>
    <xf numFmtId="164" fontId="28" fillId="28" borderId="26" xfId="32" applyNumberFormat="1" applyFont="1" applyFill="1" applyBorder="1" applyAlignment="1">
      <alignment horizontal="right" vertical="center" wrapText="1"/>
    </xf>
    <xf numFmtId="164" fontId="25" fillId="28" borderId="14" xfId="0" applyNumberFormat="1" applyFont="1" applyFill="1" applyBorder="1" applyAlignment="1">
      <alignment horizontal="right"/>
    </xf>
    <xf numFmtId="0" fontId="32" fillId="0" borderId="50" xfId="0" applyFont="1" applyBorder="1"/>
    <xf numFmtId="164" fontId="32" fillId="0" borderId="39" xfId="0" applyNumberFormat="1" applyFont="1" applyBorder="1"/>
    <xf numFmtId="164" fontId="32" fillId="0" borderId="14" xfId="0" applyNumberFormat="1" applyFont="1" applyBorder="1"/>
    <xf numFmtId="164" fontId="28" fillId="28" borderId="11" xfId="32" applyNumberFormat="1" applyFont="1" applyFill="1" applyBorder="1" applyAlignment="1">
      <alignment horizontal="right" vertical="center" wrapText="1"/>
    </xf>
    <xf numFmtId="164" fontId="28" fillId="28" borderId="0" xfId="44" applyNumberFormat="1" applyFont="1" applyFill="1" applyBorder="1" applyAlignment="1">
      <alignment horizontal="right"/>
    </xf>
    <xf numFmtId="164" fontId="29" fillId="28" borderId="14" xfId="0" applyNumberFormat="1" applyFont="1" applyFill="1" applyBorder="1" applyAlignment="1">
      <alignment horizontal="right"/>
    </xf>
    <xf numFmtId="164" fontId="28" fillId="28" borderId="39" xfId="32" applyNumberFormat="1" applyFont="1" applyFill="1" applyBorder="1" applyAlignment="1">
      <alignment horizontal="right" vertical="center" wrapText="1"/>
    </xf>
    <xf numFmtId="164" fontId="28" fillId="28" borderId="50" xfId="32" applyNumberFormat="1" applyFont="1" applyFill="1" applyBorder="1" applyAlignment="1">
      <alignment horizontal="right" vertical="center" wrapText="1"/>
    </xf>
    <xf numFmtId="164" fontId="28" fillId="28" borderId="44" xfId="32" applyNumberFormat="1" applyFont="1" applyFill="1" applyBorder="1" applyAlignment="1">
      <alignment horizontal="right" vertical="center" wrapText="1"/>
    </xf>
    <xf numFmtId="164" fontId="28" fillId="28" borderId="47" xfId="32" applyNumberFormat="1" applyFont="1" applyFill="1" applyBorder="1" applyAlignment="1">
      <alignment horizontal="right" vertical="center" wrapText="1"/>
    </xf>
    <xf numFmtId="0" fontId="32" fillId="0" borderId="26" xfId="0" applyFont="1" applyBorder="1"/>
    <xf numFmtId="164" fontId="28" fillId="28" borderId="35" xfId="32" applyNumberFormat="1" applyFont="1" applyFill="1" applyBorder="1" applyAlignment="1">
      <alignment horizontal="right" vertical="center" wrapText="1"/>
    </xf>
    <xf numFmtId="164" fontId="32" fillId="0" borderId="26" xfId="0" applyNumberFormat="1" applyFont="1" applyBorder="1"/>
    <xf numFmtId="0" fontId="28" fillId="0" borderId="9" xfId="0" applyFont="1" applyBorder="1"/>
    <xf numFmtId="3" fontId="25" fillId="0" borderId="9" xfId="0" applyNumberFormat="1" applyFont="1" applyBorder="1" applyAlignment="1">
      <alignment horizontal="right"/>
    </xf>
    <xf numFmtId="4" fontId="29" fillId="29" borderId="9" xfId="0" applyNumberFormat="1" applyFont="1" applyFill="1" applyBorder="1" applyAlignment="1">
      <alignment horizontal="right"/>
    </xf>
    <xf numFmtId="4" fontId="32" fillId="0" borderId="14" xfId="0" applyNumberFormat="1" applyFont="1" applyBorder="1"/>
    <xf numFmtId="164" fontId="28" fillId="28" borderId="11" xfId="0" applyNumberFormat="1" applyFont="1" applyFill="1" applyBorder="1" applyAlignment="1">
      <alignment horizontal="right" vertical="center"/>
    </xf>
    <xf numFmtId="3" fontId="29" fillId="0" borderId="9" xfId="0" applyNumberFormat="1" applyFont="1" applyBorder="1" applyAlignment="1">
      <alignment horizontal="right"/>
    </xf>
    <xf numFmtId="0" fontId="28" fillId="28" borderId="26" xfId="0" applyFont="1" applyFill="1" applyBorder="1" applyAlignment="1">
      <alignment horizontal="right" vertical="center" wrapText="1"/>
    </xf>
    <xf numFmtId="0" fontId="28" fillId="28" borderId="0" xfId="32" applyFont="1" applyFill="1" applyBorder="1" applyAlignment="1">
      <alignment horizontal="right" vertical="center" wrapText="1"/>
    </xf>
    <xf numFmtId="0" fontId="32" fillId="0" borderId="0" xfId="0" applyFont="1" applyBorder="1"/>
    <xf numFmtId="0" fontId="32" fillId="0" borderId="51" xfId="0" applyFont="1" applyBorder="1"/>
    <xf numFmtId="0" fontId="34" fillId="28" borderId="25" xfId="0" applyFont="1" applyFill="1" applyBorder="1"/>
    <xf numFmtId="0" fontId="28" fillId="28" borderId="39" xfId="0" applyFont="1" applyFill="1" applyBorder="1" applyAlignment="1">
      <alignment horizontal="right" vertical="center" wrapText="1"/>
    </xf>
    <xf numFmtId="0" fontId="28" fillId="28" borderId="11" xfId="0" applyFont="1" applyFill="1" applyBorder="1" applyAlignment="1">
      <alignment horizontal="right" vertical="center" wrapText="1"/>
    </xf>
    <xf numFmtId="0" fontId="28" fillId="28" borderId="51" xfId="32" applyFont="1" applyFill="1" applyBorder="1" applyAlignment="1">
      <alignment horizontal="right" vertical="center" wrapText="1"/>
    </xf>
    <xf numFmtId="0" fontId="28" fillId="28" borderId="45" xfId="0" applyFont="1" applyFill="1" applyBorder="1" applyAlignment="1">
      <alignment horizontal="right" vertical="center" wrapText="1"/>
    </xf>
    <xf numFmtId="0" fontId="28" fillId="28" borderId="48" xfId="32" applyFont="1" applyFill="1" applyBorder="1" applyAlignment="1">
      <alignment horizontal="right" vertical="center" wrapText="1"/>
    </xf>
    <xf numFmtId="0" fontId="28" fillId="28" borderId="27" xfId="0" applyFont="1" applyFill="1" applyBorder="1" applyAlignment="1">
      <alignment horizontal="right" vertical="center" wrapText="1"/>
    </xf>
    <xf numFmtId="0" fontId="32" fillId="0" borderId="21" xfId="0" applyFont="1" applyBorder="1"/>
    <xf numFmtId="0" fontId="28" fillId="28" borderId="46" xfId="0" applyFont="1" applyFill="1" applyBorder="1" applyAlignment="1">
      <alignment horizontal="right" vertical="center" wrapText="1"/>
    </xf>
    <xf numFmtId="0" fontId="28" fillId="28" borderId="0" xfId="0" applyFont="1" applyFill="1" applyBorder="1" applyAlignment="1">
      <alignment horizontal="right" vertical="center" wrapText="1"/>
    </xf>
    <xf numFmtId="0" fontId="28" fillId="28" borderId="42" xfId="0" applyFont="1" applyFill="1" applyBorder="1" applyAlignment="1">
      <alignment horizontal="right" vertical="center" wrapText="1"/>
    </xf>
    <xf numFmtId="0" fontId="28" fillId="28" borderId="0" xfId="0" applyFont="1" applyFill="1" applyBorder="1" applyAlignment="1">
      <alignment horizontal="right" vertical="center"/>
    </xf>
    <xf numFmtId="1" fontId="28" fillId="28" borderId="26" xfId="0" applyNumberFormat="1" applyFont="1" applyFill="1" applyBorder="1" applyAlignment="1">
      <alignment horizontal="right" vertical="center" wrapText="1"/>
    </xf>
    <xf numFmtId="1" fontId="28" fillId="28" borderId="0" xfId="0" applyNumberFormat="1" applyFont="1" applyFill="1" applyBorder="1" applyAlignment="1">
      <alignment horizontal="right" vertical="center" wrapText="1"/>
    </xf>
    <xf numFmtId="1" fontId="28" fillId="28" borderId="46" xfId="0" applyNumberFormat="1" applyFont="1" applyFill="1" applyBorder="1" applyAlignment="1">
      <alignment horizontal="right" vertical="center" wrapText="1"/>
    </xf>
    <xf numFmtId="1" fontId="28" fillId="28" borderId="42" xfId="0" applyNumberFormat="1" applyFont="1" applyFill="1" applyBorder="1" applyAlignment="1">
      <alignment horizontal="right" vertical="center" wrapText="1"/>
    </xf>
    <xf numFmtId="0" fontId="32" fillId="0" borderId="30" xfId="0" applyFont="1" applyBorder="1" applyAlignment="1">
      <alignment vertical="center"/>
    </xf>
    <xf numFmtId="1" fontId="26" fillId="0" borderId="9" xfId="0" applyNumberFormat="1" applyFont="1" applyFill="1" applyBorder="1" applyAlignment="1">
      <alignment horizontal="right"/>
    </xf>
    <xf numFmtId="0" fontId="29" fillId="29" borderId="38" xfId="0" applyFont="1" applyFill="1" applyBorder="1" applyAlignment="1">
      <alignment horizontal="right"/>
    </xf>
    <xf numFmtId="0" fontId="32" fillId="0" borderId="52" xfId="0" applyFont="1" applyBorder="1" applyAlignment="1">
      <alignment vertical="center"/>
    </xf>
    <xf numFmtId="0" fontId="26" fillId="29" borderId="40" xfId="0" applyFont="1" applyFill="1" applyBorder="1" applyAlignment="1">
      <alignment horizontal="right"/>
    </xf>
    <xf numFmtId="0" fontId="29" fillId="29" borderId="14" xfId="0" applyFont="1" applyFill="1" applyBorder="1" applyAlignment="1">
      <alignment horizontal="right"/>
    </xf>
    <xf numFmtId="0" fontId="29" fillId="29" borderId="40" xfId="0" applyFont="1" applyFill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26" fillId="29" borderId="25" xfId="0" applyFont="1" applyFill="1" applyBorder="1" applyAlignment="1">
      <alignment horizontal="right"/>
    </xf>
    <xf numFmtId="0" fontId="28" fillId="28" borderId="52" xfId="32" applyFont="1" applyFill="1" applyBorder="1" applyAlignment="1">
      <alignment horizontal="right" vertical="center" wrapText="1"/>
    </xf>
    <xf numFmtId="0" fontId="28" fillId="28" borderId="20" xfId="0" applyFont="1" applyFill="1" applyBorder="1" applyAlignment="1">
      <alignment horizontal="right" vertical="center" wrapText="1"/>
    </xf>
    <xf numFmtId="0" fontId="28" fillId="28" borderId="49" xfId="0" applyFont="1" applyFill="1" applyBorder="1" applyAlignment="1">
      <alignment horizontal="right" vertical="center" wrapText="1"/>
    </xf>
    <xf numFmtId="0" fontId="32" fillId="0" borderId="26" xfId="0" applyFont="1" applyBorder="1" applyAlignment="1">
      <alignment vertical="center"/>
    </xf>
    <xf numFmtId="0" fontId="28" fillId="28" borderId="30" xfId="32" applyFont="1" applyFill="1" applyBorder="1" applyAlignment="1">
      <alignment horizontal="right" vertical="center" wrapText="1"/>
    </xf>
    <xf numFmtId="0" fontId="28" fillId="30" borderId="25" xfId="0" applyFont="1" applyFill="1" applyBorder="1" applyAlignment="1">
      <alignment horizontal="right"/>
    </xf>
    <xf numFmtId="0" fontId="28" fillId="30" borderId="9" xfId="0" applyFont="1" applyFill="1" applyBorder="1" applyAlignment="1">
      <alignment horizontal="right"/>
    </xf>
    <xf numFmtId="1" fontId="26" fillId="30" borderId="9" xfId="0" applyNumberFormat="1" applyFont="1" applyFill="1" applyBorder="1" applyAlignment="1">
      <alignment horizontal="right"/>
    </xf>
    <xf numFmtId="0" fontId="0" fillId="30" borderId="0" xfId="0" applyFill="1"/>
    <xf numFmtId="164" fontId="28" fillId="30" borderId="9" xfId="0" applyNumberFormat="1" applyFont="1" applyFill="1" applyBorder="1" applyAlignment="1">
      <alignment horizontal="right"/>
    </xf>
    <xf numFmtId="164" fontId="28" fillId="30" borderId="9" xfId="0" applyNumberFormat="1" applyFont="1" applyFill="1" applyBorder="1" applyAlignment="1">
      <alignment horizontal="right" vertical="center" wrapText="1"/>
    </xf>
    <xf numFmtId="0" fontId="25" fillId="30" borderId="25" xfId="0" applyFont="1" applyFill="1" applyBorder="1" applyAlignment="1">
      <alignment horizontal="right" vertical="center"/>
    </xf>
    <xf numFmtId="164" fontId="25" fillId="30" borderId="9" xfId="0" applyNumberFormat="1" applyFont="1" applyFill="1" applyBorder="1" applyAlignment="1">
      <alignment horizontal="right"/>
    </xf>
    <xf numFmtId="0" fontId="28" fillId="30" borderId="25" xfId="0" applyFont="1" applyFill="1" applyBorder="1" applyAlignment="1">
      <alignment horizontal="right" vertical="center"/>
    </xf>
    <xf numFmtId="0" fontId="25" fillId="30" borderId="9" xfId="0" applyFont="1" applyFill="1" applyBorder="1" applyAlignment="1">
      <alignment horizontal="right"/>
    </xf>
    <xf numFmtId="164" fontId="25" fillId="30" borderId="14" xfId="0" applyNumberFormat="1" applyFont="1" applyFill="1" applyBorder="1" applyAlignment="1">
      <alignment horizontal="right"/>
    </xf>
    <xf numFmtId="0" fontId="25" fillId="30" borderId="39" xfId="0" applyFont="1" applyFill="1" applyBorder="1" applyAlignment="1">
      <alignment horizontal="right"/>
    </xf>
    <xf numFmtId="0" fontId="25" fillId="30" borderId="25" xfId="0" applyFont="1" applyFill="1" applyBorder="1" applyAlignment="1">
      <alignment horizontal="right"/>
    </xf>
    <xf numFmtId="0" fontId="25" fillId="30" borderId="14" xfId="0" applyFont="1" applyFill="1" applyBorder="1" applyAlignment="1">
      <alignment horizontal="right" vertical="center"/>
    </xf>
    <xf numFmtId="0" fontId="28" fillId="30" borderId="14" xfId="0" applyFont="1" applyFill="1" applyBorder="1" applyAlignment="1">
      <alignment horizontal="right" vertical="center"/>
    </xf>
    <xf numFmtId="0" fontId="32" fillId="30" borderId="9" xfId="0" applyFont="1" applyFill="1" applyBorder="1" applyAlignment="1">
      <alignment vertical="center"/>
    </xf>
    <xf numFmtId="164" fontId="32" fillId="30" borderId="9" xfId="0" applyNumberFormat="1" applyFont="1" applyFill="1" applyBorder="1"/>
    <xf numFmtId="4" fontId="32" fillId="30" borderId="9" xfId="0" applyNumberFormat="1" applyFont="1" applyFill="1" applyBorder="1"/>
    <xf numFmtId="0" fontId="32" fillId="30" borderId="9" xfId="0" applyFont="1" applyFill="1" applyBorder="1"/>
    <xf numFmtId="0" fontId="25" fillId="30" borderId="40" xfId="0" applyFont="1" applyFill="1" applyBorder="1" applyAlignment="1">
      <alignment horizontal="right" vertical="center"/>
    </xf>
    <xf numFmtId="164" fontId="25" fillId="30" borderId="25" xfId="0" applyNumberFormat="1" applyFont="1" applyFill="1" applyBorder="1" applyAlignment="1">
      <alignment horizontal="right"/>
    </xf>
    <xf numFmtId="0" fontId="32" fillId="30" borderId="47" xfId="0" applyFont="1" applyFill="1" applyBorder="1" applyAlignment="1">
      <alignment horizontal="center"/>
    </xf>
    <xf numFmtId="0" fontId="28" fillId="30" borderId="39" xfId="0" applyFont="1" applyFill="1" applyBorder="1" applyAlignment="1">
      <alignment horizontal="right"/>
    </xf>
    <xf numFmtId="0" fontId="27" fillId="30" borderId="9" xfId="0" applyFont="1" applyFill="1" applyBorder="1"/>
    <xf numFmtId="164" fontId="30" fillId="30" borderId="9" xfId="0" applyNumberFormat="1" applyFont="1" applyFill="1" applyBorder="1" applyAlignment="1">
      <alignment horizontal="right"/>
    </xf>
    <xf numFmtId="0" fontId="26" fillId="30" borderId="14" xfId="0" applyFont="1" applyFill="1" applyBorder="1" applyAlignment="1">
      <alignment horizontal="right"/>
    </xf>
    <xf numFmtId="0" fontId="26" fillId="30" borderId="9" xfId="0" applyFont="1" applyFill="1" applyBorder="1" applyAlignment="1">
      <alignment horizontal="right"/>
    </xf>
    <xf numFmtId="164" fontId="26" fillId="30" borderId="9" xfId="0" applyNumberFormat="1" applyFont="1" applyFill="1" applyBorder="1" applyAlignment="1">
      <alignment horizontal="right"/>
    </xf>
    <xf numFmtId="0" fontId="25" fillId="30" borderId="14" xfId="0" applyFont="1" applyFill="1" applyBorder="1" applyAlignment="1">
      <alignment horizontal="right"/>
    </xf>
    <xf numFmtId="0" fontId="25" fillId="30" borderId="11" xfId="0" applyFont="1" applyFill="1" applyBorder="1" applyAlignment="1">
      <alignment horizontal="right" vertical="center"/>
    </xf>
    <xf numFmtId="1" fontId="25" fillId="30" borderId="9" xfId="0" applyNumberFormat="1" applyFont="1" applyFill="1" applyBorder="1" applyAlignment="1">
      <alignment horizontal="right"/>
    </xf>
    <xf numFmtId="0" fontId="0" fillId="30" borderId="0" xfId="0" applyFill="1" applyBorder="1"/>
    <xf numFmtId="0" fontId="28" fillId="30" borderId="9" xfId="0" applyFont="1" applyFill="1" applyBorder="1" applyAlignment="1">
      <alignment horizontal="right" vertical="center"/>
    </xf>
    <xf numFmtId="0" fontId="25" fillId="30" borderId="11" xfId="0" applyFont="1" applyFill="1" applyBorder="1" applyAlignment="1">
      <alignment horizontal="right"/>
    </xf>
    <xf numFmtId="0" fontId="33" fillId="30" borderId="0" xfId="0" applyFont="1" applyFill="1" applyBorder="1"/>
    <xf numFmtId="0" fontId="26" fillId="30" borderId="9" xfId="0" applyFont="1" applyFill="1" applyBorder="1" applyAlignment="1">
      <alignment horizontal="right" vertical="center"/>
    </xf>
    <xf numFmtId="3" fontId="35" fillId="30" borderId="9" xfId="0" applyNumberFormat="1" applyFont="1" applyFill="1" applyBorder="1"/>
    <xf numFmtId="164" fontId="28" fillId="30" borderId="9" xfId="0" applyNumberFormat="1" applyFont="1" applyFill="1" applyBorder="1" applyAlignment="1">
      <alignment horizontal="right" vertical="center"/>
    </xf>
    <xf numFmtId="2" fontId="32" fillId="30" borderId="9" xfId="0" applyNumberFormat="1" applyFont="1" applyFill="1" applyBorder="1"/>
    <xf numFmtId="0" fontId="32" fillId="30" borderId="11" xfId="0" applyFont="1" applyFill="1" applyBorder="1" applyAlignment="1">
      <alignment horizontal="center"/>
    </xf>
    <xf numFmtId="0" fontId="28" fillId="30" borderId="9" xfId="0" applyFont="1" applyFill="1" applyBorder="1" applyAlignment="1">
      <alignment vertical="center"/>
    </xf>
    <xf numFmtId="4" fontId="28" fillId="30" borderId="9" xfId="0" applyNumberFormat="1" applyFont="1" applyFill="1" applyBorder="1" applyAlignment="1">
      <alignment horizontal="right" vertical="center"/>
    </xf>
    <xf numFmtId="0" fontId="28" fillId="30" borderId="0" xfId="0" applyFont="1" applyFill="1" applyBorder="1" applyAlignment="1">
      <alignment horizontal="right" vertical="center"/>
    </xf>
    <xf numFmtId="0" fontId="28" fillId="30" borderId="14" xfId="0" applyFont="1" applyFill="1" applyBorder="1" applyAlignment="1">
      <alignment horizontal="right"/>
    </xf>
    <xf numFmtId="0" fontId="25" fillId="30" borderId="9" xfId="0" applyFont="1" applyFill="1" applyBorder="1" applyAlignment="1">
      <alignment horizontal="right" vertical="center"/>
    </xf>
    <xf numFmtId="0" fontId="34" fillId="30" borderId="9" xfId="0" applyFont="1" applyFill="1" applyBorder="1"/>
    <xf numFmtId="0" fontId="25" fillId="30" borderId="0" xfId="0" applyFont="1" applyFill="1" applyBorder="1" applyAlignment="1">
      <alignment horizontal="right"/>
    </xf>
    <xf numFmtId="0" fontId="28" fillId="30" borderId="0" xfId="0" applyFont="1" applyFill="1" applyBorder="1" applyAlignment="1">
      <alignment horizontal="right"/>
    </xf>
    <xf numFmtId="0" fontId="28" fillId="30" borderId="9" xfId="0" applyFont="1" applyFill="1" applyBorder="1" applyAlignment="1">
      <alignment horizontal="right" vertical="center" wrapText="1"/>
    </xf>
    <xf numFmtId="1" fontId="28" fillId="30" borderId="9" xfId="0" applyNumberFormat="1" applyFont="1" applyFill="1" applyBorder="1" applyAlignment="1">
      <alignment horizontal="right" vertical="center" wrapText="1"/>
    </xf>
    <xf numFmtId="1" fontId="25" fillId="30" borderId="38" xfId="0" applyNumberFormat="1" applyFont="1" applyFill="1" applyBorder="1" applyAlignment="1">
      <alignment horizontal="right"/>
    </xf>
    <xf numFmtId="0" fontId="25" fillId="30" borderId="54" xfId="0" applyFont="1" applyFill="1" applyBorder="1" applyAlignment="1">
      <alignment horizontal="right"/>
    </xf>
    <xf numFmtId="164" fontId="25" fillId="30" borderId="11" xfId="0" applyNumberFormat="1" applyFont="1" applyFill="1" applyBorder="1" applyAlignment="1">
      <alignment horizontal="right"/>
    </xf>
    <xf numFmtId="0" fontId="25" fillId="30" borderId="40" xfId="0" applyFont="1" applyFill="1" applyBorder="1" applyAlignment="1">
      <alignment horizontal="right"/>
    </xf>
    <xf numFmtId="0" fontId="28" fillId="30" borderId="0" xfId="0" applyFont="1" applyFill="1" applyBorder="1" applyAlignment="1">
      <alignment horizontal="right" vertical="center" wrapText="1"/>
    </xf>
    <xf numFmtId="0" fontId="28" fillId="30" borderId="26" xfId="0" applyFont="1" applyFill="1" applyBorder="1" applyAlignment="1">
      <alignment horizontal="right" vertical="center"/>
    </xf>
    <xf numFmtId="0" fontId="32" fillId="30" borderId="26" xfId="0" applyFont="1" applyFill="1" applyBorder="1" applyAlignment="1">
      <alignment vertical="center"/>
    </xf>
    <xf numFmtId="0" fontId="32" fillId="30" borderId="26" xfId="0" applyFont="1" applyFill="1" applyBorder="1"/>
    <xf numFmtId="0" fontId="31" fillId="30" borderId="0" xfId="0" applyFont="1" applyFill="1" applyAlignment="1">
      <alignment horizontal="right"/>
    </xf>
    <xf numFmtId="0" fontId="25" fillId="30" borderId="26" xfId="0" applyFont="1" applyFill="1" applyBorder="1" applyAlignment="1">
      <alignment horizontal="right"/>
    </xf>
    <xf numFmtId="0" fontId="0" fillId="30" borderId="0" xfId="0" applyFill="1" applyAlignment="1">
      <alignment horizontal="right"/>
    </xf>
    <xf numFmtId="0" fontId="25" fillId="30" borderId="38" xfId="0" applyFont="1" applyFill="1" applyBorder="1" applyAlignment="1">
      <alignment horizontal="right"/>
    </xf>
    <xf numFmtId="0" fontId="32" fillId="30" borderId="25" xfId="0" applyFont="1" applyFill="1" applyBorder="1" applyAlignment="1">
      <alignment horizontal="center"/>
    </xf>
    <xf numFmtId="164" fontId="28" fillId="30" borderId="14" xfId="0" applyNumberFormat="1" applyFont="1" applyFill="1" applyBorder="1" applyAlignment="1">
      <alignment horizontal="right"/>
    </xf>
    <xf numFmtId="0" fontId="30" fillId="30" borderId="0" xfId="0" applyFont="1" applyFill="1" applyBorder="1" applyAlignment="1">
      <alignment horizontal="right"/>
    </xf>
    <xf numFmtId="1" fontId="28" fillId="30" borderId="0" xfId="0" applyNumberFormat="1" applyFont="1" applyFill="1" applyBorder="1" applyAlignment="1">
      <alignment horizontal="right" vertical="center" wrapText="1"/>
    </xf>
    <xf numFmtId="0" fontId="26" fillId="30" borderId="0" xfId="0" applyFont="1" applyFill="1" applyBorder="1" applyAlignment="1">
      <alignment horizontal="right"/>
    </xf>
    <xf numFmtId="0" fontId="5" fillId="0" borderId="0" xfId="32" applyFill="1"/>
    <xf numFmtId="0" fontId="23" fillId="0" borderId="0" xfId="32" applyFont="1" applyFill="1" applyBorder="1" applyAlignment="1">
      <alignment horizontal="right"/>
    </xf>
    <xf numFmtId="0" fontId="5" fillId="0" borderId="0" xfId="32" applyFill="1" applyBorder="1"/>
    <xf numFmtId="0" fontId="5" fillId="31" borderId="0" xfId="32" applyFill="1"/>
    <xf numFmtId="0" fontId="5" fillId="32" borderId="0" xfId="32" applyFill="1"/>
    <xf numFmtId="0" fontId="5" fillId="33" borderId="0" xfId="32" applyFill="1"/>
    <xf numFmtId="0" fontId="5" fillId="34" borderId="0" xfId="32" applyFill="1"/>
    <xf numFmtId="0" fontId="5" fillId="0" borderId="0" xfId="32" applyFill="1" applyAlignment="1">
      <alignment vertical="center" wrapText="1"/>
    </xf>
    <xf numFmtId="4" fontId="41" fillId="0" borderId="0" xfId="32" applyNumberFormat="1" applyFont="1" applyFill="1"/>
    <xf numFmtId="0" fontId="5" fillId="0" borderId="23" xfId="32" applyFill="1" applyBorder="1"/>
    <xf numFmtId="0" fontId="5" fillId="0" borderId="28" xfId="32" applyFill="1" applyBorder="1"/>
    <xf numFmtId="0" fontId="5" fillId="0" borderId="27" xfId="32" applyFill="1" applyBorder="1"/>
    <xf numFmtId="164" fontId="5" fillId="0" borderId="0" xfId="32" applyNumberFormat="1" applyFill="1"/>
    <xf numFmtId="0" fontId="47" fillId="0" borderId="16" xfId="32" applyFont="1" applyFill="1" applyBorder="1" applyAlignment="1">
      <alignment horizontal="center" vertical="center" wrapText="1"/>
    </xf>
    <xf numFmtId="164" fontId="47" fillId="0" borderId="16" xfId="32" applyNumberFormat="1" applyFont="1" applyFill="1" applyBorder="1" applyAlignment="1">
      <alignment horizontal="center" vertical="center" wrapText="1"/>
    </xf>
    <xf numFmtId="0" fontId="47" fillId="0" borderId="21" xfId="32" applyFont="1" applyFill="1" applyBorder="1" applyAlignment="1">
      <alignment horizontal="center" vertical="center" wrapText="1"/>
    </xf>
    <xf numFmtId="3" fontId="53" fillId="0" borderId="62" xfId="0" applyNumberFormat="1" applyFont="1" applyFill="1" applyBorder="1" applyAlignment="1">
      <alignment horizontal="right"/>
    </xf>
    <xf numFmtId="0" fontId="48" fillId="29" borderId="19" xfId="32" applyFont="1" applyFill="1" applyBorder="1" applyAlignment="1">
      <alignment horizontal="right"/>
    </xf>
    <xf numFmtId="0" fontId="48" fillId="29" borderId="9" xfId="32" applyFont="1" applyFill="1" applyBorder="1" applyAlignment="1">
      <alignment horizontal="right"/>
    </xf>
    <xf numFmtId="0" fontId="48" fillId="29" borderId="30" xfId="32" applyFont="1" applyFill="1" applyBorder="1" applyAlignment="1">
      <alignment horizontal="right"/>
    </xf>
    <xf numFmtId="3" fontId="48" fillId="29" borderId="20" xfId="32" applyNumberFormat="1" applyFont="1" applyFill="1" applyBorder="1" applyAlignment="1">
      <alignment horizontal="right"/>
    </xf>
    <xf numFmtId="0" fontId="48" fillId="29" borderId="13" xfId="32" applyFont="1" applyFill="1" applyBorder="1" applyAlignment="1">
      <alignment horizontal="right"/>
    </xf>
    <xf numFmtId="3" fontId="48" fillId="29" borderId="32" xfId="32" applyNumberFormat="1" applyFont="1" applyFill="1" applyBorder="1" applyAlignment="1">
      <alignment horizontal="right"/>
    </xf>
    <xf numFmtId="0" fontId="0" fillId="0" borderId="0" xfId="0" applyFont="1" applyAlignment="1"/>
    <xf numFmtId="0" fontId="20" fillId="0" borderId="0" xfId="32" applyFont="1" applyFill="1"/>
    <xf numFmtId="3" fontId="0" fillId="0" borderId="0" xfId="0" applyNumberFormat="1" applyFont="1" applyAlignment="1"/>
    <xf numFmtId="0" fontId="47" fillId="0" borderId="23" xfId="32" applyFont="1" applyFill="1" applyBorder="1" applyAlignment="1">
      <alignment horizontal="center" vertical="center"/>
    </xf>
    <xf numFmtId="0" fontId="47" fillId="0" borderId="26" xfId="32" applyFont="1" applyFill="1" applyBorder="1" applyAlignment="1">
      <alignment horizontal="center" vertical="center"/>
    </xf>
    <xf numFmtId="0" fontId="47" fillId="0" borderId="24" xfId="32" applyFont="1" applyFill="1" applyBorder="1" applyAlignment="1">
      <alignment horizontal="center" vertical="center" wrapText="1"/>
    </xf>
    <xf numFmtId="0" fontId="47" fillId="0" borderId="17" xfId="32" applyFont="1" applyFill="1" applyBorder="1" applyAlignment="1">
      <alignment horizontal="center" vertical="center" wrapText="1"/>
    </xf>
    <xf numFmtId="0" fontId="56" fillId="0" borderId="16" xfId="32" applyFont="1" applyFill="1" applyBorder="1" applyAlignment="1">
      <alignment horizontal="center" vertical="center" wrapText="1"/>
    </xf>
    <xf numFmtId="164" fontId="56" fillId="0" borderId="16" xfId="32" applyNumberFormat="1" applyFont="1" applyFill="1" applyBorder="1" applyAlignment="1">
      <alignment horizontal="center" vertical="center" wrapText="1"/>
    </xf>
    <xf numFmtId="0" fontId="56" fillId="0" borderId="21" xfId="32" applyFont="1" applyFill="1" applyBorder="1" applyAlignment="1">
      <alignment horizontal="center" vertical="center" wrapText="1"/>
    </xf>
    <xf numFmtId="0" fontId="58" fillId="0" borderId="12" xfId="32" applyFont="1" applyFill="1" applyBorder="1"/>
    <xf numFmtId="0" fontId="58" fillId="0" borderId="9" xfId="32" applyFont="1" applyFill="1" applyBorder="1"/>
    <xf numFmtId="0" fontId="58" fillId="0" borderId="13" xfId="32" applyFont="1" applyFill="1" applyBorder="1"/>
    <xf numFmtId="0" fontId="58" fillId="0" borderId="11" xfId="32" applyFont="1" applyFill="1" applyBorder="1"/>
    <xf numFmtId="0" fontId="58" fillId="0" borderId="14" xfId="32" applyFont="1" applyFill="1" applyBorder="1"/>
    <xf numFmtId="0" fontId="58" fillId="0" borderId="18" xfId="32" applyFont="1" applyFill="1" applyBorder="1"/>
    <xf numFmtId="0" fontId="58" fillId="0" borderId="19" xfId="32" applyFont="1" applyFill="1" applyBorder="1"/>
    <xf numFmtId="0" fontId="58" fillId="0" borderId="20" xfId="32" applyFont="1" applyFill="1" applyBorder="1"/>
    <xf numFmtId="3" fontId="52" fillId="0" borderId="62" xfId="0" applyNumberFormat="1" applyFont="1" applyFill="1" applyBorder="1" applyAlignment="1">
      <alignment horizontal="right"/>
    </xf>
    <xf numFmtId="0" fontId="54" fillId="0" borderId="0" xfId="32" applyFont="1" applyFill="1" applyAlignment="1">
      <alignment vertical="center" wrapText="1"/>
    </xf>
    <xf numFmtId="0" fontId="47" fillId="0" borderId="15" xfId="32" applyFont="1" applyFill="1" applyBorder="1" applyAlignment="1">
      <alignment horizontal="right"/>
    </xf>
    <xf numFmtId="3" fontId="48" fillId="29" borderId="64" xfId="32" applyNumberFormat="1" applyFont="1" applyFill="1" applyBorder="1" applyAlignment="1">
      <alignment horizontal="right"/>
    </xf>
    <xf numFmtId="3" fontId="48" fillId="29" borderId="65" xfId="32" applyNumberFormat="1" applyFont="1" applyFill="1" applyBorder="1" applyAlignment="1">
      <alignment horizontal="right"/>
    </xf>
    <xf numFmtId="3" fontId="48" fillId="29" borderId="24" xfId="32" applyNumberFormat="1" applyFont="1" applyFill="1" applyBorder="1" applyAlignment="1">
      <alignment horizontal="right"/>
    </xf>
    <xf numFmtId="0" fontId="48" fillId="29" borderId="50" xfId="32" applyFont="1" applyFill="1" applyBorder="1" applyAlignment="1">
      <alignment horizontal="right"/>
    </xf>
    <xf numFmtId="3" fontId="48" fillId="29" borderId="66" xfId="32" applyNumberFormat="1" applyFont="1" applyFill="1" applyBorder="1" applyAlignment="1">
      <alignment horizontal="right"/>
    </xf>
    <xf numFmtId="4" fontId="56" fillId="29" borderId="52" xfId="32" applyNumberFormat="1" applyFont="1" applyFill="1" applyBorder="1" applyAlignment="1">
      <alignment horizontal="right"/>
    </xf>
    <xf numFmtId="164" fontId="56" fillId="29" borderId="52" xfId="32" applyNumberFormat="1" applyFont="1" applyFill="1" applyBorder="1" applyAlignment="1">
      <alignment horizontal="right"/>
    </xf>
    <xf numFmtId="0" fontId="47" fillId="0" borderId="62" xfId="32" applyFont="1" applyFill="1" applyBorder="1" applyAlignment="1">
      <alignment horizontal="right"/>
    </xf>
    <xf numFmtId="3" fontId="48" fillId="29" borderId="9" xfId="32" applyNumberFormat="1" applyFont="1" applyFill="1" applyBorder="1" applyAlignment="1">
      <alignment horizontal="right"/>
    </xf>
    <xf numFmtId="3" fontId="48" fillId="29" borderId="31" xfId="32" applyNumberFormat="1" applyFont="1" applyFill="1" applyBorder="1" applyAlignment="1">
      <alignment horizontal="right"/>
    </xf>
    <xf numFmtId="3" fontId="48" fillId="29" borderId="30" xfId="32" applyNumberFormat="1" applyFont="1" applyFill="1" applyBorder="1" applyAlignment="1">
      <alignment horizontal="right"/>
    </xf>
    <xf numFmtId="0" fontId="48" fillId="29" borderId="31" xfId="32" applyFont="1" applyFill="1" applyBorder="1" applyAlignment="1">
      <alignment horizontal="right"/>
    </xf>
    <xf numFmtId="0" fontId="48" fillId="29" borderId="25" xfId="32" applyFont="1" applyFill="1" applyBorder="1" applyAlignment="1">
      <alignment horizontal="right"/>
    </xf>
    <xf numFmtId="0" fontId="56" fillId="29" borderId="19" xfId="32" applyFont="1" applyFill="1" applyBorder="1" applyAlignment="1">
      <alignment horizontal="right"/>
    </xf>
    <xf numFmtId="0" fontId="56" fillId="29" borderId="9" xfId="32" applyFont="1" applyFill="1" applyBorder="1" applyAlignment="1">
      <alignment horizontal="right"/>
    </xf>
    <xf numFmtId="0" fontId="56" fillId="29" borderId="30" xfId="32" applyFont="1" applyFill="1" applyBorder="1" applyAlignment="1">
      <alignment horizontal="right"/>
    </xf>
    <xf numFmtId="0" fontId="47" fillId="0" borderId="20" xfId="32" applyFont="1" applyFill="1" applyBorder="1" applyAlignment="1">
      <alignment horizontal="right"/>
    </xf>
    <xf numFmtId="3" fontId="48" fillId="29" borderId="33" xfId="32" applyNumberFormat="1" applyFont="1" applyFill="1" applyBorder="1" applyAlignment="1">
      <alignment horizontal="right"/>
    </xf>
    <xf numFmtId="3" fontId="48" fillId="29" borderId="67" xfId="32" applyNumberFormat="1" applyFont="1" applyFill="1" applyBorder="1" applyAlignment="1">
      <alignment horizontal="right"/>
    </xf>
    <xf numFmtId="0" fontId="48" fillId="29" borderId="33" xfId="32" applyFont="1" applyFill="1" applyBorder="1" applyAlignment="1">
      <alignment horizontal="right"/>
    </xf>
    <xf numFmtId="0" fontId="48" fillId="29" borderId="44" xfId="32" applyFont="1" applyFill="1" applyBorder="1" applyAlignment="1">
      <alignment horizontal="right"/>
    </xf>
    <xf numFmtId="0" fontId="48" fillId="29" borderId="32" xfId="32" applyFont="1" applyFill="1" applyBorder="1" applyAlignment="1">
      <alignment horizontal="right"/>
    </xf>
    <xf numFmtId="3" fontId="56" fillId="29" borderId="20" xfId="32" applyNumberFormat="1" applyFont="1" applyFill="1" applyBorder="1" applyAlignment="1">
      <alignment horizontal="right"/>
    </xf>
    <xf numFmtId="0" fontId="56" fillId="29" borderId="13" xfId="32" applyFont="1" applyFill="1" applyBorder="1" applyAlignment="1">
      <alignment horizontal="right"/>
    </xf>
    <xf numFmtId="3" fontId="56" fillId="29" borderId="32" xfId="32" applyNumberFormat="1" applyFont="1" applyFill="1" applyBorder="1" applyAlignment="1">
      <alignment horizontal="right"/>
    </xf>
    <xf numFmtId="0" fontId="52" fillId="0" borderId="18" xfId="32" applyFont="1" applyFill="1" applyBorder="1" applyAlignment="1">
      <alignment horizontal="right"/>
    </xf>
    <xf numFmtId="4" fontId="50" fillId="0" borderId="12" xfId="0" applyNumberFormat="1" applyFont="1" applyFill="1" applyBorder="1" applyAlignment="1">
      <alignment horizontal="right"/>
    </xf>
    <xf numFmtId="4" fontId="50" fillId="0" borderId="29" xfId="0" applyNumberFormat="1" applyFont="1" applyFill="1" applyBorder="1" applyAlignment="1">
      <alignment horizontal="right"/>
    </xf>
    <xf numFmtId="0" fontId="52" fillId="0" borderId="19" xfId="32" applyFont="1" applyFill="1" applyBorder="1" applyAlignment="1">
      <alignment horizontal="right"/>
    </xf>
    <xf numFmtId="4" fontId="52" fillId="0" borderId="9" xfId="0" applyNumberFormat="1" applyFont="1" applyFill="1" applyBorder="1" applyAlignment="1">
      <alignment horizontal="right" vertical="center" wrapText="1"/>
    </xf>
    <xf numFmtId="4" fontId="52" fillId="0" borderId="30" xfId="0" applyNumberFormat="1" applyFont="1" applyFill="1" applyBorder="1" applyAlignment="1">
      <alignment horizontal="right" vertical="center" wrapText="1"/>
    </xf>
    <xf numFmtId="1" fontId="50" fillId="0" borderId="19" xfId="0" applyNumberFormat="1" applyFont="1" applyFill="1" applyBorder="1" applyAlignment="1">
      <alignment horizontal="right"/>
    </xf>
    <xf numFmtId="4" fontId="50" fillId="0" borderId="9" xfId="0" applyNumberFormat="1" applyFont="1" applyFill="1" applyBorder="1" applyAlignment="1">
      <alignment horizontal="right"/>
    </xf>
    <xf numFmtId="4" fontId="50" fillId="0" borderId="30" xfId="0" applyNumberFormat="1" applyFont="1" applyFill="1" applyBorder="1" applyAlignment="1">
      <alignment horizontal="right"/>
    </xf>
    <xf numFmtId="0" fontId="52" fillId="0" borderId="20" xfId="32" applyFont="1" applyFill="1" applyBorder="1" applyAlignment="1">
      <alignment horizontal="right"/>
    </xf>
    <xf numFmtId="4" fontId="50" fillId="0" borderId="13" xfId="0" applyNumberFormat="1" applyFont="1" applyFill="1" applyBorder="1" applyAlignment="1">
      <alignment horizontal="right"/>
    </xf>
    <xf numFmtId="4" fontId="50" fillId="0" borderId="32" xfId="0" applyNumberFormat="1" applyFont="1" applyFill="1" applyBorder="1" applyAlignment="1">
      <alignment horizontal="right"/>
    </xf>
    <xf numFmtId="4" fontId="50" fillId="0" borderId="19" xfId="0" applyNumberFormat="1" applyFont="1" applyFill="1" applyBorder="1" applyAlignment="1">
      <alignment horizontal="right"/>
    </xf>
    <xf numFmtId="1" fontId="48" fillId="29" borderId="24" xfId="32" applyNumberFormat="1" applyFont="1" applyFill="1" applyBorder="1" applyAlignment="1">
      <alignment horizontal="right"/>
    </xf>
    <xf numFmtId="3" fontId="48" fillId="29" borderId="51" xfId="32" applyNumberFormat="1" applyFont="1" applyFill="1" applyBorder="1" applyAlignment="1">
      <alignment horizontal="right"/>
    </xf>
    <xf numFmtId="3" fontId="56" fillId="29" borderId="16" xfId="32" applyNumberFormat="1" applyFont="1" applyFill="1" applyBorder="1" applyAlignment="1">
      <alignment horizontal="right"/>
    </xf>
    <xf numFmtId="3" fontId="50" fillId="0" borderId="34" xfId="0" applyNumberFormat="1" applyFont="1" applyFill="1" applyBorder="1" applyAlignment="1">
      <alignment horizontal="right"/>
    </xf>
    <xf numFmtId="3" fontId="52" fillId="0" borderId="31" xfId="0" applyNumberFormat="1" applyFont="1" applyBorder="1" applyAlignment="1">
      <alignment horizontal="right"/>
    </xf>
    <xf numFmtId="3" fontId="50" fillId="0" borderId="31" xfId="0" applyNumberFormat="1" applyFont="1" applyFill="1" applyBorder="1" applyAlignment="1">
      <alignment horizontal="right"/>
    </xf>
    <xf numFmtId="3" fontId="50" fillId="0" borderId="33" xfId="0" applyNumberFormat="1" applyFont="1" applyFill="1" applyBorder="1" applyAlignment="1">
      <alignment horizontal="right"/>
    </xf>
    <xf numFmtId="3" fontId="52" fillId="0" borderId="31" xfId="0" applyNumberFormat="1" applyFont="1" applyFill="1" applyBorder="1" applyAlignment="1">
      <alignment horizontal="right"/>
    </xf>
    <xf numFmtId="3" fontId="52" fillId="0" borderId="31" xfId="32" applyNumberFormat="1" applyFont="1" applyFill="1" applyBorder="1" applyAlignment="1">
      <alignment horizontal="right"/>
    </xf>
    <xf numFmtId="3" fontId="52" fillId="0" borderId="31" xfId="0" applyNumberFormat="1" applyFont="1" applyFill="1" applyBorder="1" applyAlignment="1">
      <alignment horizontal="right" vertical="center" wrapText="1"/>
    </xf>
    <xf numFmtId="3" fontId="49" fillId="0" borderId="31" xfId="32" applyNumberFormat="1" applyFont="1" applyFill="1" applyBorder="1" applyAlignment="1">
      <alignment horizontal="right"/>
    </xf>
    <xf numFmtId="3" fontId="50" fillId="0" borderId="31" xfId="45" applyNumberFormat="1" applyFont="1" applyFill="1" applyBorder="1" applyAlignment="1">
      <alignment horizontal="right" vertical="center"/>
    </xf>
    <xf numFmtId="3" fontId="50" fillId="0" borderId="48" xfId="0" applyNumberFormat="1" applyFont="1" applyFill="1" applyBorder="1" applyAlignment="1">
      <alignment horizontal="right"/>
    </xf>
    <xf numFmtId="3" fontId="52" fillId="0" borderId="34" xfId="32" applyNumberFormat="1" applyFont="1" applyFill="1" applyBorder="1" applyAlignment="1">
      <alignment horizontal="right"/>
    </xf>
    <xf numFmtId="3" fontId="50" fillId="0" borderId="60" xfId="0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>
      <alignment horizontal="right"/>
    </xf>
    <xf numFmtId="3" fontId="50" fillId="0" borderId="58" xfId="0" applyNumberFormat="1" applyFont="1" applyFill="1" applyBorder="1" applyAlignment="1">
      <alignment horizontal="right"/>
    </xf>
    <xf numFmtId="3" fontId="49" fillId="0" borderId="34" xfId="32" applyNumberFormat="1" applyFont="1" applyFill="1" applyBorder="1" applyAlignment="1">
      <alignment horizontal="right"/>
    </xf>
    <xf numFmtId="3" fontId="52" fillId="0" borderId="33" xfId="32" applyNumberFormat="1" applyFont="1" applyFill="1" applyBorder="1" applyAlignment="1">
      <alignment horizontal="right"/>
    </xf>
    <xf numFmtId="3" fontId="52" fillId="0" borderId="22" xfId="32" applyNumberFormat="1" applyFont="1" applyFill="1" applyBorder="1" applyAlignment="1">
      <alignment horizontal="right"/>
    </xf>
    <xf numFmtId="3" fontId="56" fillId="29" borderId="21" xfId="32" applyNumberFormat="1" applyFont="1" applyFill="1" applyBorder="1" applyAlignment="1">
      <alignment horizontal="right"/>
    </xf>
    <xf numFmtId="3" fontId="22" fillId="0" borderId="29" xfId="32" applyNumberFormat="1" applyFont="1" applyFill="1" applyBorder="1" applyAlignment="1">
      <alignment horizontal="right"/>
    </xf>
    <xf numFmtId="1" fontId="22" fillId="0" borderId="12" xfId="32" applyNumberFormat="1" applyFont="1" applyFill="1" applyBorder="1" applyAlignment="1">
      <alignment horizontal="right"/>
    </xf>
    <xf numFmtId="0" fontId="22" fillId="0" borderId="12" xfId="32" applyFont="1" applyFill="1" applyBorder="1" applyAlignment="1">
      <alignment horizontal="right"/>
    </xf>
    <xf numFmtId="164" fontId="22" fillId="0" borderId="12" xfId="32" applyNumberFormat="1" applyFont="1" applyFill="1" applyBorder="1" applyAlignment="1">
      <alignment horizontal="right"/>
    </xf>
    <xf numFmtId="0" fontId="55" fillId="0" borderId="29" xfId="0" applyFont="1" applyFill="1" applyBorder="1" applyAlignment="1">
      <alignment horizontal="right"/>
    </xf>
    <xf numFmtId="0" fontId="22" fillId="0" borderId="18" xfId="32" applyFont="1" applyFill="1" applyBorder="1" applyAlignment="1">
      <alignment horizontal="right"/>
    </xf>
    <xf numFmtId="0" fontId="49" fillId="0" borderId="18" xfId="32" applyFont="1" applyFill="1" applyBorder="1" applyAlignment="1">
      <alignment horizontal="right"/>
    </xf>
    <xf numFmtId="4" fontId="50" fillId="0" borderId="68" xfId="0" applyNumberFormat="1" applyFont="1" applyFill="1" applyBorder="1" applyAlignment="1">
      <alignment horizontal="right"/>
    </xf>
    <xf numFmtId="3" fontId="22" fillId="0" borderId="30" xfId="32" applyNumberFormat="1" applyFont="1" applyFill="1" applyBorder="1" applyAlignment="1">
      <alignment horizontal="right"/>
    </xf>
    <xf numFmtId="3" fontId="22" fillId="0" borderId="31" xfId="32" applyNumberFormat="1" applyFont="1" applyFill="1" applyBorder="1" applyAlignment="1">
      <alignment horizontal="right"/>
    </xf>
    <xf numFmtId="1" fontId="22" fillId="0" borderId="9" xfId="32" applyNumberFormat="1" applyFont="1" applyFill="1" applyBorder="1" applyAlignment="1">
      <alignment horizontal="right"/>
    </xf>
    <xf numFmtId="0" fontId="22" fillId="0" borderId="9" xfId="32" applyFont="1" applyFill="1" applyBorder="1" applyAlignment="1">
      <alignment horizontal="right"/>
    </xf>
    <xf numFmtId="164" fontId="22" fillId="0" borderId="9" xfId="32" applyNumberFormat="1" applyFont="1" applyFill="1" applyBorder="1" applyAlignment="1">
      <alignment horizontal="right"/>
    </xf>
    <xf numFmtId="0" fontId="22" fillId="0" borderId="30" xfId="32" applyFont="1" applyFill="1" applyBorder="1" applyAlignment="1">
      <alignment horizontal="right"/>
    </xf>
    <xf numFmtId="0" fontId="22" fillId="0" borderId="19" xfId="32" applyFont="1" applyFill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0" borderId="53" xfId="0" applyFont="1" applyBorder="1" applyAlignment="1">
      <alignment horizontal="right"/>
    </xf>
    <xf numFmtId="0" fontId="49" fillId="0" borderId="19" xfId="32" applyFont="1" applyFill="1" applyBorder="1" applyAlignment="1">
      <alignment horizontal="right"/>
    </xf>
    <xf numFmtId="4" fontId="50" fillId="0" borderId="25" xfId="0" applyNumberFormat="1" applyFont="1" applyFill="1" applyBorder="1" applyAlignment="1">
      <alignment horizontal="right"/>
    </xf>
    <xf numFmtId="3" fontId="22" fillId="0" borderId="33" xfId="32" applyNumberFormat="1" applyFont="1" applyFill="1" applyBorder="1" applyAlignment="1">
      <alignment horizontal="right"/>
    </xf>
    <xf numFmtId="1" fontId="22" fillId="0" borderId="20" xfId="32" applyNumberFormat="1" applyFont="1" applyFill="1" applyBorder="1" applyAlignment="1">
      <alignment horizontal="right"/>
    </xf>
    <xf numFmtId="164" fontId="22" fillId="0" borderId="13" xfId="32" applyNumberFormat="1" applyFont="1" applyFill="1" applyBorder="1" applyAlignment="1">
      <alignment horizontal="right"/>
    </xf>
    <xf numFmtId="0" fontId="22" fillId="0" borderId="32" xfId="32" applyFont="1" applyFill="1" applyBorder="1" applyAlignment="1">
      <alignment horizontal="right"/>
    </xf>
    <xf numFmtId="0" fontId="22" fillId="0" borderId="20" xfId="32" applyFont="1" applyFill="1" applyBorder="1" applyAlignment="1">
      <alignment horizontal="right"/>
    </xf>
    <xf numFmtId="0" fontId="49" fillId="0" borderId="20" xfId="32" applyFont="1" applyFill="1" applyBorder="1" applyAlignment="1">
      <alignment horizontal="right"/>
    </xf>
    <xf numFmtId="4" fontId="50" fillId="0" borderId="44" xfId="0" applyNumberFormat="1" applyFont="1" applyFill="1" applyBorder="1" applyAlignment="1">
      <alignment horizontal="right"/>
    </xf>
    <xf numFmtId="3" fontId="22" fillId="0" borderId="36" xfId="32" applyNumberFormat="1" applyFont="1" applyFill="1" applyBorder="1" applyAlignment="1">
      <alignment horizontal="right"/>
    </xf>
    <xf numFmtId="3" fontId="22" fillId="0" borderId="60" xfId="32" applyNumberFormat="1" applyFont="1" applyFill="1" applyBorder="1" applyAlignment="1">
      <alignment horizontal="right"/>
    </xf>
    <xf numFmtId="1" fontId="22" fillId="0" borderId="11" xfId="32" applyNumberFormat="1" applyFont="1" applyFill="1" applyBorder="1" applyAlignment="1">
      <alignment horizontal="right"/>
    </xf>
    <xf numFmtId="164" fontId="22" fillId="0" borderId="11" xfId="32" applyNumberFormat="1" applyFont="1" applyFill="1" applyBorder="1" applyAlignment="1">
      <alignment horizontal="right"/>
    </xf>
    <xf numFmtId="0" fontId="22" fillId="0" borderId="36" xfId="32" applyFont="1" applyFill="1" applyBorder="1" applyAlignment="1">
      <alignment horizontal="right"/>
    </xf>
    <xf numFmtId="0" fontId="22" fillId="0" borderId="62" xfId="32" applyFont="1" applyFill="1" applyBorder="1" applyAlignment="1">
      <alignment horizontal="right"/>
    </xf>
    <xf numFmtId="4" fontId="52" fillId="0" borderId="9" xfId="0" applyNumberFormat="1" applyFont="1" applyFill="1" applyBorder="1" applyAlignment="1">
      <alignment horizontal="right" vertical="center"/>
    </xf>
    <xf numFmtId="4" fontId="52" fillId="0" borderId="30" xfId="0" applyNumberFormat="1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right" vertical="center"/>
    </xf>
    <xf numFmtId="164" fontId="52" fillId="0" borderId="9" xfId="32" applyNumberFormat="1" applyFont="1" applyFill="1" applyBorder="1" applyAlignment="1">
      <alignment horizontal="right"/>
    </xf>
    <xf numFmtId="0" fontId="52" fillId="0" borderId="30" xfId="32" applyFont="1" applyFill="1" applyBorder="1" applyAlignment="1">
      <alignment horizontal="right"/>
    </xf>
    <xf numFmtId="164" fontId="52" fillId="0" borderId="25" xfId="32" applyNumberFormat="1" applyFont="1" applyFill="1" applyBorder="1" applyAlignment="1">
      <alignment horizontal="right"/>
    </xf>
    <xf numFmtId="0" fontId="22" fillId="0" borderId="0" xfId="32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right" vertical="center" wrapText="1"/>
    </xf>
    <xf numFmtId="0" fontId="49" fillId="0" borderId="0" xfId="32" applyFont="1" applyFill="1" applyBorder="1" applyAlignment="1">
      <alignment horizontal="right"/>
    </xf>
    <xf numFmtId="0" fontId="49" fillId="0" borderId="30" xfId="32" applyFont="1" applyFill="1" applyBorder="1" applyAlignment="1">
      <alignment horizontal="right"/>
    </xf>
    <xf numFmtId="4" fontId="50" fillId="0" borderId="30" xfId="45" applyNumberFormat="1" applyFont="1" applyFill="1" applyBorder="1" applyAlignment="1">
      <alignment horizontal="right" vertical="center"/>
    </xf>
    <xf numFmtId="4" fontId="22" fillId="0" borderId="9" xfId="32" applyNumberFormat="1" applyFont="1" applyFill="1" applyBorder="1" applyAlignment="1">
      <alignment horizontal="right"/>
    </xf>
    <xf numFmtId="164" fontId="22" fillId="0" borderId="14" xfId="32" applyNumberFormat="1" applyFont="1" applyFill="1" applyBorder="1" applyAlignment="1">
      <alignment horizontal="right"/>
    </xf>
    <xf numFmtId="0" fontId="22" fillId="0" borderId="37" xfId="32" applyFont="1" applyFill="1" applyBorder="1" applyAlignment="1">
      <alignment horizontal="right"/>
    </xf>
    <xf numFmtId="0" fontId="22" fillId="0" borderId="59" xfId="32" applyFont="1" applyFill="1" applyBorder="1" applyAlignment="1">
      <alignment horizontal="right"/>
    </xf>
    <xf numFmtId="3" fontId="22" fillId="0" borderId="34" xfId="32" applyNumberFormat="1" applyFont="1" applyFill="1" applyBorder="1" applyAlignment="1">
      <alignment horizontal="right"/>
    </xf>
    <xf numFmtId="1" fontId="22" fillId="0" borderId="36" xfId="32" applyNumberFormat="1" applyFont="1" applyFill="1" applyBorder="1" applyAlignment="1">
      <alignment horizontal="right"/>
    </xf>
    <xf numFmtId="0" fontId="22" fillId="0" borderId="29" xfId="32" applyFont="1" applyFill="1" applyBorder="1" applyAlignment="1">
      <alignment horizontal="right"/>
    </xf>
    <xf numFmtId="0" fontId="52" fillId="0" borderId="62" xfId="32" applyFont="1" applyFill="1" applyBorder="1" applyAlignment="1">
      <alignment horizontal="right"/>
    </xf>
    <xf numFmtId="4" fontId="50" fillId="0" borderId="11" xfId="0" applyNumberFormat="1" applyFont="1" applyFill="1" applyBorder="1" applyAlignment="1">
      <alignment horizontal="right"/>
    </xf>
    <xf numFmtId="4" fontId="50" fillId="0" borderId="36" xfId="0" applyNumberFormat="1" applyFont="1" applyFill="1" applyBorder="1" applyAlignment="1">
      <alignment horizontal="right"/>
    </xf>
    <xf numFmtId="1" fontId="22" fillId="0" borderId="30" xfId="32" applyNumberFormat="1" applyFont="1" applyFill="1" applyBorder="1" applyAlignment="1">
      <alignment horizontal="right"/>
    </xf>
    <xf numFmtId="0" fontId="50" fillId="0" borderId="19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0" fillId="0" borderId="25" xfId="0" applyFont="1" applyFill="1" applyBorder="1" applyAlignment="1">
      <alignment horizontal="right"/>
    </xf>
    <xf numFmtId="3" fontId="22" fillId="0" borderId="37" xfId="32" applyNumberFormat="1" applyFont="1" applyFill="1" applyBorder="1" applyAlignment="1">
      <alignment horizontal="right"/>
    </xf>
    <xf numFmtId="3" fontId="22" fillId="0" borderId="58" xfId="32" applyNumberFormat="1" applyFont="1" applyFill="1" applyBorder="1" applyAlignment="1">
      <alignment horizontal="right"/>
    </xf>
    <xf numFmtId="1" fontId="22" fillId="0" borderId="59" xfId="32" applyNumberFormat="1" applyFont="1" applyFill="1" applyBorder="1" applyAlignment="1">
      <alignment horizontal="right"/>
    </xf>
    <xf numFmtId="1" fontId="22" fillId="0" borderId="61" xfId="32" applyNumberFormat="1" applyFont="1" applyFill="1" applyBorder="1" applyAlignment="1">
      <alignment horizontal="right"/>
    </xf>
    <xf numFmtId="0" fontId="52" fillId="0" borderId="59" xfId="32" applyFont="1" applyFill="1" applyBorder="1" applyAlignment="1">
      <alignment horizontal="right"/>
    </xf>
    <xf numFmtId="4" fontId="50" fillId="0" borderId="14" xfId="0" applyNumberFormat="1" applyFont="1" applyFill="1" applyBorder="1" applyAlignment="1">
      <alignment horizontal="right"/>
    </xf>
    <xf numFmtId="4" fontId="50" fillId="0" borderId="37" xfId="0" applyNumberFormat="1" applyFont="1" applyFill="1" applyBorder="1" applyAlignment="1">
      <alignment horizontal="right"/>
    </xf>
    <xf numFmtId="164" fontId="52" fillId="0" borderId="12" xfId="32" applyNumberFormat="1" applyFont="1" applyFill="1" applyBorder="1" applyAlignment="1">
      <alignment horizontal="right"/>
    </xf>
    <xf numFmtId="0" fontId="52" fillId="0" borderId="29" xfId="32" applyFont="1" applyFill="1" applyBorder="1" applyAlignment="1">
      <alignment horizontal="right"/>
    </xf>
    <xf numFmtId="164" fontId="52" fillId="0" borderId="68" xfId="32" applyNumberFormat="1" applyFont="1" applyFill="1" applyBorder="1" applyAlignment="1">
      <alignment horizontal="right"/>
    </xf>
    <xf numFmtId="164" fontId="22" fillId="0" borderId="30" xfId="32" applyNumberFormat="1" applyFont="1" applyFill="1" applyBorder="1" applyAlignment="1">
      <alignment horizontal="right"/>
    </xf>
    <xf numFmtId="4" fontId="52" fillId="0" borderId="9" xfId="0" applyNumberFormat="1" applyFont="1" applyFill="1" applyBorder="1" applyAlignment="1">
      <alignment horizontal="right"/>
    </xf>
    <xf numFmtId="4" fontId="52" fillId="0" borderId="25" xfId="0" applyNumberFormat="1" applyFont="1" applyFill="1" applyBorder="1" applyAlignment="1">
      <alignment horizontal="right"/>
    </xf>
    <xf numFmtId="0" fontId="50" fillId="0" borderId="9" xfId="0" applyFont="1" applyFill="1" applyBorder="1" applyAlignment="1">
      <alignment horizontal="right"/>
    </xf>
    <xf numFmtId="1" fontId="50" fillId="0" borderId="20" xfId="0" applyNumberFormat="1" applyFont="1" applyFill="1" applyBorder="1" applyAlignment="1">
      <alignment horizontal="right"/>
    </xf>
    <xf numFmtId="0" fontId="22" fillId="0" borderId="17" xfId="32" applyFont="1" applyFill="1" applyBorder="1" applyAlignment="1">
      <alignment horizontal="right"/>
    </xf>
    <xf numFmtId="164" fontId="22" fillId="0" borderId="29" xfId="32" applyNumberFormat="1" applyFont="1" applyFill="1" applyBorder="1" applyAlignment="1">
      <alignment horizontal="right"/>
    </xf>
    <xf numFmtId="4" fontId="50" fillId="0" borderId="31" xfId="0" applyNumberFormat="1" applyFont="1" applyFill="1" applyBorder="1" applyAlignment="1">
      <alignment horizontal="right"/>
    </xf>
    <xf numFmtId="0" fontId="49" fillId="0" borderId="11" xfId="32" applyFont="1" applyFill="1" applyBorder="1" applyAlignment="1">
      <alignment horizontal="right"/>
    </xf>
    <xf numFmtId="4" fontId="50" fillId="0" borderId="69" xfId="0" applyNumberFormat="1" applyFont="1" applyFill="1" applyBorder="1" applyAlignment="1">
      <alignment horizontal="right"/>
    </xf>
    <xf numFmtId="3" fontId="22" fillId="0" borderId="0" xfId="32" applyNumberFormat="1" applyFont="1" applyFill="1" applyBorder="1" applyAlignment="1">
      <alignment horizontal="right"/>
    </xf>
    <xf numFmtId="0" fontId="49" fillId="0" borderId="9" xfId="32" applyFont="1" applyFill="1" applyBorder="1" applyAlignment="1">
      <alignment horizontal="right"/>
    </xf>
    <xf numFmtId="0" fontId="49" fillId="0" borderId="25" xfId="32" applyFont="1" applyFill="1" applyBorder="1" applyAlignment="1">
      <alignment horizontal="right"/>
    </xf>
    <xf numFmtId="0" fontId="52" fillId="0" borderId="30" xfId="0" applyFont="1" applyFill="1" applyBorder="1" applyAlignment="1">
      <alignment horizontal="right"/>
    </xf>
    <xf numFmtId="0" fontId="49" fillId="0" borderId="14" xfId="32" applyFont="1" applyFill="1" applyBorder="1" applyAlignment="1">
      <alignment horizontal="right"/>
    </xf>
    <xf numFmtId="4" fontId="50" fillId="0" borderId="38" xfId="0" applyNumberFormat="1" applyFont="1" applyFill="1" applyBorder="1" applyAlignment="1">
      <alignment horizontal="right"/>
    </xf>
    <xf numFmtId="0" fontId="22" fillId="0" borderId="34" xfId="32" applyFont="1" applyFill="1" applyBorder="1" applyAlignment="1">
      <alignment horizontal="right"/>
    </xf>
    <xf numFmtId="0" fontId="49" fillId="0" borderId="36" xfId="32" applyFont="1" applyFill="1" applyBorder="1" applyAlignment="1">
      <alignment horizontal="right"/>
    </xf>
    <xf numFmtId="0" fontId="49" fillId="0" borderId="68" xfId="32" applyFont="1" applyFill="1" applyBorder="1" applyAlignment="1">
      <alignment horizontal="right"/>
    </xf>
    <xf numFmtId="0" fontId="22" fillId="0" borderId="31" xfId="32" applyFont="1" applyFill="1" applyBorder="1" applyAlignment="1">
      <alignment horizontal="right"/>
    </xf>
    <xf numFmtId="0" fontId="52" fillId="0" borderId="9" xfId="32" applyFont="1" applyFill="1" applyBorder="1" applyAlignment="1">
      <alignment horizontal="right"/>
    </xf>
    <xf numFmtId="0" fontId="52" fillId="0" borderId="25" xfId="32" applyFont="1" applyFill="1" applyBorder="1" applyAlignment="1">
      <alignment horizontal="right"/>
    </xf>
    <xf numFmtId="0" fontId="22" fillId="0" borderId="33" xfId="32" applyFont="1" applyFill="1" applyBorder="1" applyAlignment="1">
      <alignment horizontal="right"/>
    </xf>
    <xf numFmtId="0" fontId="52" fillId="0" borderId="13" xfId="32" applyFont="1" applyFill="1" applyBorder="1" applyAlignment="1">
      <alignment horizontal="right"/>
    </xf>
    <xf numFmtId="0" fontId="52" fillId="0" borderId="32" xfId="32" applyFont="1" applyFill="1" applyBorder="1" applyAlignment="1">
      <alignment horizontal="right"/>
    </xf>
    <xf numFmtId="0" fontId="52" fillId="0" borderId="44" xfId="32" applyFont="1" applyFill="1" applyBorder="1" applyAlignment="1">
      <alignment horizontal="right"/>
    </xf>
    <xf numFmtId="0" fontId="50" fillId="0" borderId="18" xfId="0" applyFont="1" applyFill="1" applyBorder="1" applyAlignment="1">
      <alignment horizontal="right"/>
    </xf>
    <xf numFmtId="3" fontId="22" fillId="0" borderId="19" xfId="32" applyNumberFormat="1" applyFont="1" applyFill="1" applyBorder="1" applyAlignment="1">
      <alignment horizontal="right"/>
    </xf>
    <xf numFmtId="0" fontId="52" fillId="0" borderId="17" xfId="32" applyFont="1" applyFill="1" applyBorder="1" applyAlignment="1">
      <alignment horizontal="right"/>
    </xf>
    <xf numFmtId="0" fontId="52" fillId="0" borderId="0" xfId="32" applyFont="1" applyFill="1" applyBorder="1" applyAlignment="1">
      <alignment horizontal="right"/>
    </xf>
    <xf numFmtId="3" fontId="22" fillId="0" borderId="59" xfId="32" applyNumberFormat="1" applyFont="1" applyFill="1" applyBorder="1" applyAlignment="1">
      <alignment horizontal="right"/>
    </xf>
    <xf numFmtId="1" fontId="22" fillId="0" borderId="14" xfId="32" applyNumberFormat="1" applyFont="1" applyFill="1" applyBorder="1" applyAlignment="1">
      <alignment horizontal="right"/>
    </xf>
    <xf numFmtId="0" fontId="22" fillId="0" borderId="58" xfId="32" applyFont="1" applyFill="1" applyBorder="1" applyAlignment="1">
      <alignment horizontal="right"/>
    </xf>
    <xf numFmtId="0" fontId="49" fillId="0" borderId="59" xfId="32" applyFont="1" applyFill="1" applyBorder="1" applyAlignment="1">
      <alignment horizontal="right"/>
    </xf>
    <xf numFmtId="4" fontId="56" fillId="29" borderId="21" xfId="32" applyNumberFormat="1" applyFont="1" applyFill="1" applyBorder="1" applyAlignment="1">
      <alignment horizontal="right"/>
    </xf>
    <xf numFmtId="0" fontId="56" fillId="29" borderId="31" xfId="32" applyFont="1" applyFill="1" applyBorder="1" applyAlignment="1">
      <alignment horizontal="right"/>
    </xf>
    <xf numFmtId="4" fontId="56" fillId="29" borderId="42" xfId="32" applyNumberFormat="1" applyFont="1" applyFill="1" applyBorder="1" applyAlignment="1">
      <alignment horizontal="right"/>
    </xf>
    <xf numFmtId="3" fontId="56" fillId="29" borderId="13" xfId="32" applyNumberFormat="1" applyFont="1" applyFill="1" applyBorder="1" applyAlignment="1">
      <alignment horizontal="right"/>
    </xf>
    <xf numFmtId="3" fontId="56" fillId="29" borderId="33" xfId="32" applyNumberFormat="1" applyFont="1" applyFill="1" applyBorder="1" applyAlignment="1">
      <alignment horizontal="right"/>
    </xf>
    <xf numFmtId="3" fontId="22" fillId="0" borderId="18" xfId="32" applyNumberFormat="1" applyFont="1" applyFill="1" applyBorder="1" applyAlignment="1"/>
    <xf numFmtId="3" fontId="22" fillId="0" borderId="19" xfId="32" applyNumberFormat="1" applyFont="1" applyFill="1" applyBorder="1" applyAlignment="1"/>
    <xf numFmtId="3" fontId="48" fillId="29" borderId="19" xfId="32" applyNumberFormat="1" applyFont="1" applyFill="1" applyBorder="1" applyAlignment="1"/>
    <xf numFmtId="3" fontId="48" fillId="29" borderId="20" xfId="32" applyNumberFormat="1" applyFont="1" applyFill="1" applyBorder="1" applyAlignment="1"/>
    <xf numFmtId="3" fontId="22" fillId="0" borderId="71" xfId="32" applyNumberFormat="1" applyFont="1" applyFill="1" applyBorder="1" applyAlignment="1"/>
    <xf numFmtId="3" fontId="22" fillId="0" borderId="63" xfId="32" applyNumberFormat="1" applyFont="1" applyFill="1" applyBorder="1" applyAlignment="1"/>
    <xf numFmtId="3" fontId="48" fillId="29" borderId="63" xfId="32" applyNumberFormat="1" applyFont="1" applyFill="1" applyBorder="1" applyAlignment="1"/>
    <xf numFmtId="3" fontId="48" fillId="29" borderId="46" xfId="32" applyNumberFormat="1" applyFont="1" applyFill="1" applyBorder="1" applyAlignment="1"/>
    <xf numFmtId="3" fontId="22" fillId="0" borderId="72" xfId="32" applyNumberFormat="1" applyFont="1" applyFill="1" applyBorder="1" applyAlignment="1"/>
    <xf numFmtId="3" fontId="22" fillId="0" borderId="53" xfId="32" applyNumberFormat="1" applyFont="1" applyFill="1" applyBorder="1" applyAlignment="1"/>
    <xf numFmtId="3" fontId="48" fillId="29" borderId="53" xfId="32" applyNumberFormat="1" applyFont="1" applyFill="1" applyBorder="1" applyAlignment="1"/>
    <xf numFmtId="3" fontId="48" fillId="29" borderId="67" xfId="32" applyNumberFormat="1" applyFont="1" applyFill="1" applyBorder="1" applyAlignment="1"/>
    <xf numFmtId="3" fontId="22" fillId="0" borderId="72" xfId="32" applyNumberFormat="1" applyFont="1" applyFill="1" applyBorder="1" applyAlignment="1">
      <alignment horizontal="right"/>
    </xf>
    <xf numFmtId="3" fontId="22" fillId="0" borderId="53" xfId="32" applyNumberFormat="1" applyFont="1" applyFill="1" applyBorder="1" applyAlignment="1">
      <alignment horizontal="right"/>
    </xf>
    <xf numFmtId="3" fontId="48" fillId="29" borderId="53" xfId="32" applyNumberFormat="1" applyFont="1" applyFill="1" applyBorder="1" applyAlignment="1">
      <alignment horizontal="right"/>
    </xf>
    <xf numFmtId="3" fontId="48" fillId="29" borderId="19" xfId="32" applyNumberFormat="1" applyFont="1" applyFill="1" applyBorder="1" applyAlignment="1">
      <alignment horizontal="right"/>
    </xf>
    <xf numFmtId="0" fontId="55" fillId="0" borderId="34" xfId="0" applyFont="1" applyFill="1" applyBorder="1" applyAlignment="1">
      <alignment horizontal="right"/>
    </xf>
    <xf numFmtId="0" fontId="48" fillId="29" borderId="20" xfId="32" applyFont="1" applyFill="1" applyBorder="1" applyAlignment="1">
      <alignment horizontal="right"/>
    </xf>
    <xf numFmtId="1" fontId="22" fillId="0" borderId="29" xfId="32" applyNumberFormat="1" applyFont="1" applyFill="1" applyBorder="1" applyAlignment="1">
      <alignment horizontal="right"/>
    </xf>
    <xf numFmtId="1" fontId="22" fillId="0" borderId="57" xfId="32" applyNumberFormat="1" applyFont="1" applyFill="1" applyBorder="1" applyAlignment="1">
      <alignment horizontal="right"/>
    </xf>
    <xf numFmtId="1" fontId="22" fillId="0" borderId="37" xfId="32" applyNumberFormat="1" applyFont="1" applyFill="1" applyBorder="1" applyAlignment="1">
      <alignment horizontal="right"/>
    </xf>
    <xf numFmtId="0" fontId="22" fillId="0" borderId="60" xfId="32" applyFont="1" applyFill="1" applyBorder="1" applyAlignment="1">
      <alignment horizontal="right"/>
    </xf>
    <xf numFmtId="3" fontId="53" fillId="0" borderId="18" xfId="0" applyNumberFormat="1" applyFont="1" applyFill="1" applyBorder="1" applyAlignment="1">
      <alignment horizontal="right"/>
    </xf>
    <xf numFmtId="3" fontId="22" fillId="0" borderId="67" xfId="32" applyNumberFormat="1" applyFont="1" applyFill="1" applyBorder="1" applyAlignment="1">
      <alignment horizontal="right"/>
    </xf>
    <xf numFmtId="3" fontId="22" fillId="0" borderId="43" xfId="32" applyNumberFormat="1" applyFont="1" applyFill="1" applyBorder="1" applyAlignment="1">
      <alignment horizontal="right"/>
    </xf>
    <xf numFmtId="3" fontId="22" fillId="0" borderId="54" xfId="32" applyNumberFormat="1" applyFont="1" applyFill="1" applyBorder="1" applyAlignment="1">
      <alignment horizontal="right"/>
    </xf>
    <xf numFmtId="3" fontId="22" fillId="0" borderId="55" xfId="32" applyNumberFormat="1" applyFont="1" applyFill="1" applyBorder="1" applyAlignment="1">
      <alignment horizontal="right"/>
    </xf>
    <xf numFmtId="3" fontId="22" fillId="0" borderId="56" xfId="32" applyNumberFormat="1" applyFont="1" applyFill="1" applyBorder="1" applyAlignment="1">
      <alignment horizontal="right"/>
    </xf>
    <xf numFmtId="3" fontId="22" fillId="0" borderId="57" xfId="32" applyNumberFormat="1" applyFont="1" applyFill="1" applyBorder="1" applyAlignment="1">
      <alignment horizontal="right"/>
    </xf>
    <xf numFmtId="3" fontId="22" fillId="0" borderId="70" xfId="32" applyNumberFormat="1" applyFont="1" applyFill="1" applyBorder="1" applyAlignment="1">
      <alignment horizontal="right"/>
    </xf>
    <xf numFmtId="3" fontId="22" fillId="0" borderId="61" xfId="32" applyNumberFormat="1" applyFont="1" applyFill="1" applyBorder="1" applyAlignment="1">
      <alignment horizontal="right"/>
    </xf>
    <xf numFmtId="3" fontId="22" fillId="0" borderId="62" xfId="32" applyNumberFormat="1" applyFont="1" applyFill="1" applyBorder="1" applyAlignment="1">
      <alignment horizontal="right"/>
    </xf>
    <xf numFmtId="3" fontId="22" fillId="0" borderId="71" xfId="32" applyNumberFormat="1" applyFont="1" applyFill="1" applyBorder="1" applyAlignment="1">
      <alignment horizontal="right"/>
    </xf>
    <xf numFmtId="3" fontId="22" fillId="0" borderId="63" xfId="32" applyNumberFormat="1" applyFont="1" applyFill="1" applyBorder="1" applyAlignment="1">
      <alignment horizontal="right"/>
    </xf>
    <xf numFmtId="3" fontId="22" fillId="0" borderId="73" xfId="32" applyNumberFormat="1" applyFont="1" applyFill="1" applyBorder="1" applyAlignment="1">
      <alignment horizontal="right"/>
    </xf>
    <xf numFmtId="3" fontId="48" fillId="29" borderId="52" xfId="32" applyNumberFormat="1" applyFont="1" applyFill="1" applyBorder="1" applyAlignment="1">
      <alignment horizontal="right"/>
    </xf>
    <xf numFmtId="3" fontId="48" fillId="29" borderId="74" xfId="32" applyNumberFormat="1" applyFont="1" applyFill="1" applyBorder="1" applyAlignment="1">
      <alignment horizontal="right"/>
    </xf>
    <xf numFmtId="3" fontId="48" fillId="29" borderId="45" xfId="32" applyNumberFormat="1" applyFont="1" applyFill="1" applyBorder="1" applyAlignment="1">
      <alignment horizontal="right"/>
    </xf>
    <xf numFmtId="3" fontId="22" fillId="0" borderId="29" xfId="32" applyNumberFormat="1" applyFont="1" applyFill="1" applyBorder="1" applyAlignment="1"/>
    <xf numFmtId="3" fontId="22" fillId="0" borderId="30" xfId="32" applyNumberFormat="1" applyFont="1" applyFill="1" applyBorder="1" applyAlignment="1"/>
    <xf numFmtId="3" fontId="22" fillId="0" borderId="32" xfId="32" applyNumberFormat="1" applyFont="1" applyFill="1" applyBorder="1" applyAlignment="1"/>
    <xf numFmtId="3" fontId="22" fillId="0" borderId="36" xfId="32" applyNumberFormat="1" applyFont="1" applyFill="1" applyBorder="1" applyAlignment="1"/>
    <xf numFmtId="3" fontId="22" fillId="0" borderId="37" xfId="32" applyNumberFormat="1" applyFont="1" applyFill="1" applyBorder="1" applyAlignment="1"/>
    <xf numFmtId="3" fontId="48" fillId="29" borderId="66" xfId="32" applyNumberFormat="1" applyFont="1" applyFill="1" applyBorder="1" applyAlignment="1"/>
    <xf numFmtId="3" fontId="48" fillId="29" borderId="30" xfId="32" applyNumberFormat="1" applyFont="1" applyFill="1" applyBorder="1" applyAlignment="1"/>
    <xf numFmtId="3" fontId="48" fillId="29" borderId="32" xfId="32" applyNumberFormat="1" applyFont="1" applyFill="1" applyBorder="1" applyAlignment="1"/>
    <xf numFmtId="3" fontId="22" fillId="0" borderId="20" xfId="32" applyNumberFormat="1" applyFont="1" applyFill="1" applyBorder="1" applyAlignment="1"/>
    <xf numFmtId="3" fontId="22" fillId="0" borderId="62" xfId="32" applyNumberFormat="1" applyFont="1" applyFill="1" applyBorder="1" applyAlignment="1"/>
    <xf numFmtId="3" fontId="22" fillId="0" borderId="59" xfId="32" applyNumberFormat="1" applyFont="1" applyFill="1" applyBorder="1" applyAlignment="1"/>
    <xf numFmtId="3" fontId="48" fillId="29" borderId="52" xfId="32" applyNumberFormat="1" applyFont="1" applyFill="1" applyBorder="1" applyAlignment="1"/>
    <xf numFmtId="0" fontId="22" fillId="0" borderId="53" xfId="32" applyFont="1" applyFill="1" applyBorder="1" applyAlignment="1"/>
    <xf numFmtId="3" fontId="22" fillId="0" borderId="67" xfId="32" applyNumberFormat="1" applyFont="1" applyFill="1" applyBorder="1" applyAlignment="1"/>
    <xf numFmtId="3" fontId="22" fillId="0" borderId="43" xfId="32" applyNumberFormat="1" applyFont="1" applyFill="1" applyBorder="1" applyAlignment="1"/>
    <xf numFmtId="3" fontId="22" fillId="0" borderId="54" xfId="32" applyNumberFormat="1" applyFont="1" applyFill="1" applyBorder="1" applyAlignment="1"/>
    <xf numFmtId="3" fontId="48" fillId="29" borderId="24" xfId="32" applyNumberFormat="1" applyFont="1" applyFill="1" applyBorder="1" applyAlignment="1"/>
    <xf numFmtId="3" fontId="22" fillId="0" borderId="46" xfId="32" applyNumberFormat="1" applyFont="1" applyFill="1" applyBorder="1" applyAlignment="1"/>
    <xf numFmtId="3" fontId="22" fillId="0" borderId="75" xfId="32" applyNumberFormat="1" applyFont="1" applyFill="1" applyBorder="1" applyAlignment="1"/>
    <xf numFmtId="3" fontId="22" fillId="0" borderId="73" xfId="32" applyNumberFormat="1" applyFont="1" applyFill="1" applyBorder="1" applyAlignment="1"/>
    <xf numFmtId="3" fontId="48" fillId="29" borderId="21" xfId="32" applyNumberFormat="1" applyFont="1" applyFill="1" applyBorder="1" applyAlignment="1"/>
    <xf numFmtId="0" fontId="57" fillId="0" borderId="23" xfId="32" applyFont="1" applyFill="1" applyBorder="1" applyAlignment="1">
      <alignment horizontal="center" vertical="center"/>
    </xf>
    <xf numFmtId="0" fontId="57" fillId="0" borderId="28" xfId="32" applyFont="1" applyFill="1" applyBorder="1" applyAlignment="1">
      <alignment horizontal="center" vertical="center"/>
    </xf>
    <xf numFmtId="0" fontId="57" fillId="0" borderId="27" xfId="32" applyFont="1" applyFill="1" applyBorder="1" applyAlignment="1">
      <alignment horizontal="center" vertical="center"/>
    </xf>
    <xf numFmtId="0" fontId="45" fillId="0" borderId="23" xfId="32" applyFont="1" applyFill="1" applyBorder="1" applyAlignment="1">
      <alignment horizontal="center"/>
    </xf>
    <xf numFmtId="0" fontId="45" fillId="0" borderId="28" xfId="32" applyFont="1" applyFill="1" applyBorder="1" applyAlignment="1">
      <alignment horizontal="center"/>
    </xf>
    <xf numFmtId="0" fontId="45" fillId="0" borderId="27" xfId="32" applyFont="1" applyFill="1" applyBorder="1" applyAlignment="1">
      <alignment horizontal="center"/>
    </xf>
    <xf numFmtId="0" fontId="46" fillId="0" borderId="23" xfId="32" applyFont="1" applyFill="1" applyBorder="1" applyAlignment="1">
      <alignment horizontal="center" vertical="center"/>
    </xf>
    <xf numFmtId="0" fontId="46" fillId="0" borderId="28" xfId="32" applyFont="1" applyFill="1" applyBorder="1" applyAlignment="1">
      <alignment horizontal="center" vertical="center"/>
    </xf>
    <xf numFmtId="0" fontId="46" fillId="0" borderId="27" xfId="32" applyFont="1" applyFill="1" applyBorder="1" applyAlignment="1">
      <alignment horizontal="center" vertical="center"/>
    </xf>
    <xf numFmtId="0" fontId="47" fillId="0" borderId="23" xfId="32" applyFont="1" applyFill="1" applyBorder="1" applyAlignment="1">
      <alignment horizontal="center" vertical="center" wrapText="1"/>
    </xf>
    <xf numFmtId="0" fontId="47" fillId="0" borderId="28" xfId="32" applyFont="1" applyFill="1" applyBorder="1" applyAlignment="1">
      <alignment horizontal="center" vertical="center" wrapText="1"/>
    </xf>
    <xf numFmtId="0" fontId="47" fillId="0" borderId="27" xfId="32" applyFont="1" applyFill="1" applyBorder="1" applyAlignment="1">
      <alignment horizontal="center" vertical="center" wrapText="1"/>
    </xf>
    <xf numFmtId="0" fontId="47" fillId="0" borderId="23" xfId="32" applyFont="1" applyFill="1" applyBorder="1" applyAlignment="1">
      <alignment horizontal="center" vertical="center"/>
    </xf>
    <xf numFmtId="0" fontId="47" fillId="0" borderId="27" xfId="32" applyFont="1" applyFill="1" applyBorder="1" applyAlignment="1">
      <alignment horizontal="center" vertical="center"/>
    </xf>
    <xf numFmtId="0" fontId="47" fillId="0" borderId="21" xfId="32" applyFont="1" applyFill="1" applyBorder="1" applyAlignment="1">
      <alignment horizontal="center" vertical="center"/>
    </xf>
    <xf numFmtId="0" fontId="47" fillId="0" borderId="22" xfId="32" applyFont="1" applyFill="1" applyBorder="1" applyAlignment="1">
      <alignment horizontal="center" vertical="center"/>
    </xf>
    <xf numFmtId="0" fontId="46" fillId="0" borderId="11" xfId="32" applyFont="1" applyFill="1" applyBorder="1" applyAlignment="1">
      <alignment horizontal="center" vertical="center" wrapText="1"/>
    </xf>
    <xf numFmtId="0" fontId="46" fillId="0" borderId="9" xfId="32" applyFont="1" applyFill="1" applyBorder="1" applyAlignment="1">
      <alignment horizontal="center" vertical="center" wrapText="1"/>
    </xf>
    <xf numFmtId="0" fontId="47" fillId="0" borderId="16" xfId="32" applyFont="1" applyFill="1" applyBorder="1" applyAlignment="1">
      <alignment horizontal="center" vertical="center"/>
    </xf>
    <xf numFmtId="0" fontId="47" fillId="0" borderId="17" xfId="32" applyFont="1" applyFill="1" applyBorder="1" applyAlignment="1">
      <alignment horizontal="center" vertical="center"/>
    </xf>
    <xf numFmtId="0" fontId="46" fillId="0" borderId="18" xfId="32" applyFont="1" applyFill="1" applyBorder="1" applyAlignment="1">
      <alignment horizontal="center" vertical="center" wrapText="1"/>
    </xf>
    <xf numFmtId="0" fontId="46" fillId="0" borderId="19" xfId="32" applyFont="1" applyFill="1" applyBorder="1" applyAlignment="1">
      <alignment horizontal="center" vertical="center" wrapText="1"/>
    </xf>
    <xf numFmtId="0" fontId="46" fillId="0" borderId="20" xfId="32" applyFont="1" applyFill="1" applyBorder="1" applyAlignment="1">
      <alignment horizontal="center" vertical="center" wrapText="1"/>
    </xf>
    <xf numFmtId="0" fontId="46" fillId="0" borderId="55" xfId="32" applyFont="1" applyFill="1" applyBorder="1" applyAlignment="1">
      <alignment horizontal="center" vertical="center" wrapText="1"/>
    </xf>
    <xf numFmtId="0" fontId="46" fillId="0" borderId="56" xfId="32" applyFont="1" applyFill="1" applyBorder="1" applyAlignment="1">
      <alignment horizontal="center" vertical="center" wrapText="1"/>
    </xf>
    <xf numFmtId="0" fontId="46" fillId="0" borderId="57" xfId="32" applyFont="1" applyFill="1" applyBorder="1" applyAlignment="1">
      <alignment horizontal="center" vertical="center" wrapText="1"/>
    </xf>
    <xf numFmtId="0" fontId="46" fillId="0" borderId="62" xfId="32" applyFont="1" applyFill="1" applyBorder="1" applyAlignment="1">
      <alignment horizontal="center" vertical="center" wrapText="1"/>
    </xf>
    <xf numFmtId="0" fontId="48" fillId="29" borderId="24" xfId="32" applyFont="1" applyFill="1" applyBorder="1" applyAlignment="1">
      <alignment horizontal="right"/>
    </xf>
    <xf numFmtId="1" fontId="48" fillId="29" borderId="9" xfId="32" applyNumberFormat="1" applyFont="1" applyFill="1" applyBorder="1" applyAlignment="1">
      <alignment horizontal="right"/>
    </xf>
    <xf numFmtId="3" fontId="59" fillId="0" borderId="34" xfId="0" applyNumberFormat="1" applyFont="1" applyFill="1" applyBorder="1" applyAlignment="1">
      <alignment horizontal="right"/>
    </xf>
    <xf numFmtId="3" fontId="59" fillId="0" borderId="36" xfId="0" applyNumberFormat="1" applyFont="1" applyFill="1" applyBorder="1" applyAlignment="1">
      <alignment horizontal="right"/>
    </xf>
    <xf numFmtId="0" fontId="22" fillId="0" borderId="56" xfId="32" applyFont="1" applyFill="1" applyBorder="1" applyAlignment="1">
      <alignment horizontal="right"/>
    </xf>
  </cellXfs>
  <cellStyles count="70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52"/>
    <cellStyle name="Kötü" xfId="31" builtinId="27" customBuiltin="1"/>
    <cellStyle name="Normal" xfId="0" builtinId="0"/>
    <cellStyle name="Normal 2" xfId="32"/>
    <cellStyle name="Normal 2 2" xfId="48"/>
    <cellStyle name="Normal 2 2 2" xfId="53"/>
    <cellStyle name="Normal 2 2 3" xfId="63"/>
    <cellStyle name="Normal 2 2 4" xfId="68"/>
    <cellStyle name="Normal 2 3" xfId="54"/>
    <cellStyle name="Normal 2 4" xfId="60"/>
    <cellStyle name="Normal 2 5" xfId="46"/>
    <cellStyle name="Normal 3" xfId="47"/>
    <cellStyle name="Normal 3 2" xfId="55"/>
    <cellStyle name="Normal 3 3" xfId="65"/>
    <cellStyle name="Normal 3 4" xfId="62"/>
    <cellStyle name="Normal 3 5" xfId="67"/>
    <cellStyle name="Normal 4" xfId="59"/>
    <cellStyle name="Normal 5" xfId="45"/>
    <cellStyle name="Normal 6" xfId="61"/>
    <cellStyle name="Normal 7" xfId="66"/>
    <cellStyle name="Normal_bitkisel üretim ksk verileri" xfId="44"/>
    <cellStyle name="Not" xfId="33" builtinId="10" customBuiltin="1"/>
    <cellStyle name="Nötr" xfId="34" builtinId="28" customBuiltin="1"/>
    <cellStyle name="Stil 3" xfId="35"/>
    <cellStyle name="Stil 3 2" xfId="50"/>
    <cellStyle name="Stil 3 3" xfId="64"/>
    <cellStyle name="Stil 3 4" xfId="69"/>
    <cellStyle name="Toplam" xfId="36" builtinId="25" customBuiltin="1"/>
    <cellStyle name="Uyarı Metni" xfId="37" builtinId="11" customBuiltin="1"/>
    <cellStyle name="Virgül 2" xfId="51"/>
    <cellStyle name="Virgül 2 2" xfId="58"/>
    <cellStyle name="Virgül 3" xfId="49"/>
    <cellStyle name="Virgül 3 2" xfId="56"/>
    <cellStyle name="Virgül 4" xfId="57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colors>
    <mruColors>
      <color rgb="FF66FF99"/>
      <color rgb="FFFFCCFF"/>
      <color rgb="FFFF6600"/>
      <color rgb="FF6A3BEF"/>
      <color rgb="FF33CC33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0"/>
  <sheetViews>
    <sheetView workbookViewId="0">
      <pane ySplit="1" topLeftCell="A59" activePane="bottomLeft" state="frozen"/>
      <selection pane="bottomLeft" activeCell="B65" sqref="B65:D65"/>
    </sheetView>
  </sheetViews>
  <sheetFormatPr defaultRowHeight="12.75" x14ac:dyDescent="0.2"/>
  <cols>
    <col min="1" max="1" width="16.85546875" customWidth="1"/>
    <col min="2" max="2" width="13.7109375" customWidth="1"/>
    <col min="3" max="3" width="24" customWidth="1"/>
    <col min="4" max="4" width="22.28515625" customWidth="1"/>
    <col min="10" max="10" width="13" customWidth="1"/>
    <col min="11" max="11" width="17.140625" customWidth="1"/>
    <col min="12" max="12" width="19.85546875" customWidth="1"/>
    <col min="13" max="13" width="23.42578125" customWidth="1"/>
    <col min="14" max="14" width="11.140625" customWidth="1"/>
    <col min="15" max="16" width="9.140625" customWidth="1"/>
  </cols>
  <sheetData>
    <row r="1" spans="1:16" ht="45" x14ac:dyDescent="0.2">
      <c r="A1" s="4" t="s">
        <v>138</v>
      </c>
      <c r="B1" s="4" t="s">
        <v>141</v>
      </c>
      <c r="C1" s="5" t="s">
        <v>139</v>
      </c>
      <c r="D1" s="4" t="s">
        <v>140</v>
      </c>
      <c r="M1" s="4" t="s">
        <v>142</v>
      </c>
      <c r="N1" s="4" t="s">
        <v>143</v>
      </c>
      <c r="O1" s="4" t="s">
        <v>144</v>
      </c>
      <c r="P1" s="6" t="s">
        <v>145</v>
      </c>
    </row>
    <row r="2" spans="1:16" ht="15" x14ac:dyDescent="0.25">
      <c r="A2" s="17" t="s">
        <v>0</v>
      </c>
      <c r="B2" s="16">
        <v>39</v>
      </c>
      <c r="C2" s="18">
        <v>17855.528999999999</v>
      </c>
      <c r="D2" s="19">
        <v>41908000</v>
      </c>
      <c r="M2" s="20"/>
      <c r="N2" s="16">
        <v>33</v>
      </c>
      <c r="O2" s="16">
        <v>1</v>
      </c>
      <c r="P2" s="21">
        <v>6</v>
      </c>
    </row>
    <row r="3" spans="1:16" ht="15" x14ac:dyDescent="0.25">
      <c r="A3" s="157" t="s">
        <v>46</v>
      </c>
      <c r="B3" s="16">
        <v>10</v>
      </c>
      <c r="C3" s="19">
        <v>3789.84</v>
      </c>
      <c r="D3" s="19">
        <v>19625217</v>
      </c>
      <c r="M3" s="25"/>
      <c r="N3" s="32">
        <v>8</v>
      </c>
      <c r="O3" s="15">
        <v>1</v>
      </c>
      <c r="P3" s="15">
        <v>2</v>
      </c>
    </row>
    <row r="4" spans="1:16" ht="14.25" x14ac:dyDescent="0.2">
      <c r="A4" s="11" t="s">
        <v>46</v>
      </c>
      <c r="B4" s="49">
        <v>3</v>
      </c>
      <c r="C4" s="47">
        <v>1350.681</v>
      </c>
      <c r="D4" s="47">
        <v>7295000</v>
      </c>
      <c r="M4" s="8"/>
      <c r="N4" s="48">
        <v>3</v>
      </c>
      <c r="O4" s="9"/>
      <c r="P4" s="9"/>
    </row>
    <row r="5" spans="1:16" ht="15" x14ac:dyDescent="0.25">
      <c r="A5" s="22" t="s">
        <v>0</v>
      </c>
      <c r="B5" s="32">
        <v>3</v>
      </c>
      <c r="C5" s="19">
        <v>3513.03</v>
      </c>
      <c r="D5" s="19">
        <v>19590000</v>
      </c>
      <c r="M5" s="25"/>
      <c r="N5" s="32">
        <v>3</v>
      </c>
      <c r="O5" s="15">
        <v>0</v>
      </c>
      <c r="P5" s="15">
        <v>0</v>
      </c>
    </row>
    <row r="6" spans="1:16" ht="15" x14ac:dyDescent="0.25">
      <c r="A6" s="26" t="s">
        <v>0</v>
      </c>
      <c r="B6" s="59">
        <v>119</v>
      </c>
      <c r="C6" s="20">
        <v>36400.663</v>
      </c>
      <c r="D6" s="56">
        <v>97508605</v>
      </c>
      <c r="M6" s="57">
        <v>1500000</v>
      </c>
      <c r="N6" s="58">
        <v>97</v>
      </c>
      <c r="O6" s="58">
        <v>2</v>
      </c>
      <c r="P6" s="58">
        <v>22</v>
      </c>
    </row>
    <row r="7" spans="1:16" ht="14.25" x14ac:dyDescent="0.2">
      <c r="A7" s="179" t="s">
        <v>0</v>
      </c>
      <c r="B7" s="9">
        <v>7</v>
      </c>
      <c r="C7" s="8">
        <v>2322.2710000000002</v>
      </c>
      <c r="D7" s="8">
        <v>5811000</v>
      </c>
      <c r="M7" s="8"/>
      <c r="N7" s="9">
        <v>7</v>
      </c>
      <c r="O7" s="9">
        <v>0</v>
      </c>
      <c r="P7" s="9">
        <v>0</v>
      </c>
    </row>
    <row r="8" spans="1:16" ht="15" x14ac:dyDescent="0.25">
      <c r="A8" s="123" t="s">
        <v>162</v>
      </c>
      <c r="B8" s="15">
        <v>10</v>
      </c>
      <c r="C8" s="25">
        <v>2049</v>
      </c>
      <c r="D8" s="25">
        <v>4715000</v>
      </c>
      <c r="M8" s="25"/>
      <c r="N8" s="15">
        <v>10</v>
      </c>
      <c r="O8" s="15"/>
      <c r="P8" s="15"/>
    </row>
    <row r="9" spans="1:16" ht="15" x14ac:dyDescent="0.25">
      <c r="A9" s="23" t="s">
        <v>46</v>
      </c>
      <c r="B9" s="15">
        <v>1</v>
      </c>
      <c r="C9" s="25">
        <v>49.526000000000003</v>
      </c>
      <c r="D9" s="25">
        <v>130000</v>
      </c>
      <c r="M9" s="25"/>
      <c r="N9" s="15">
        <v>1</v>
      </c>
      <c r="O9" s="15"/>
      <c r="P9" s="15"/>
    </row>
    <row r="10" spans="1:16" ht="15" x14ac:dyDescent="0.25">
      <c r="A10" s="158" t="s">
        <v>46</v>
      </c>
      <c r="B10" s="12">
        <v>3</v>
      </c>
      <c r="C10" s="8">
        <v>2346.7089999999998</v>
      </c>
      <c r="D10" s="8">
        <v>8785600</v>
      </c>
      <c r="M10" s="13"/>
      <c r="N10" s="12">
        <v>3</v>
      </c>
      <c r="O10" s="12"/>
      <c r="P10" s="12"/>
    </row>
    <row r="11" spans="1:16" ht="15" x14ac:dyDescent="0.25">
      <c r="A11" s="46" t="s">
        <v>46</v>
      </c>
      <c r="B11" s="91">
        <v>8</v>
      </c>
      <c r="C11" s="8">
        <v>5564.57</v>
      </c>
      <c r="D11" s="8">
        <v>20354000</v>
      </c>
      <c r="M11" s="91" t="s">
        <v>150</v>
      </c>
      <c r="N11" s="92">
        <v>8</v>
      </c>
      <c r="O11" s="92" t="s">
        <v>150</v>
      </c>
      <c r="P11" s="92" t="s">
        <v>150</v>
      </c>
    </row>
    <row r="12" spans="1:16" ht="15" x14ac:dyDescent="0.25">
      <c r="A12" s="23" t="s">
        <v>0</v>
      </c>
      <c r="B12" s="15">
        <v>68</v>
      </c>
      <c r="C12" s="106">
        <v>22290.174999999999</v>
      </c>
      <c r="D12" s="210">
        <v>71939100</v>
      </c>
      <c r="M12" s="25"/>
      <c r="N12" s="15">
        <v>68</v>
      </c>
      <c r="O12" s="15"/>
      <c r="P12" s="15"/>
    </row>
    <row r="13" spans="1:16" ht="14.25" x14ac:dyDescent="0.2">
      <c r="A13" s="46" t="s">
        <v>46</v>
      </c>
      <c r="B13" s="9">
        <v>30</v>
      </c>
      <c r="C13" s="8">
        <v>14458.294</v>
      </c>
      <c r="D13" s="8">
        <v>21809137</v>
      </c>
      <c r="M13" s="8"/>
      <c r="N13" s="9">
        <v>30</v>
      </c>
      <c r="O13" s="9"/>
      <c r="P13" s="9"/>
    </row>
    <row r="14" spans="1:16" ht="15" x14ac:dyDescent="0.25">
      <c r="A14" s="161" t="s">
        <v>46</v>
      </c>
      <c r="B14" s="58">
        <v>1</v>
      </c>
      <c r="C14" s="58">
        <v>160.87</v>
      </c>
      <c r="D14" s="58">
        <v>146500</v>
      </c>
      <c r="M14" s="25"/>
      <c r="N14" s="58">
        <v>1</v>
      </c>
      <c r="O14" s="58"/>
      <c r="P14" s="58"/>
    </row>
    <row r="15" spans="1:16" ht="15" x14ac:dyDescent="0.25">
      <c r="A15" s="169" t="s">
        <v>0</v>
      </c>
      <c r="B15" s="15">
        <v>18</v>
      </c>
      <c r="C15" s="25">
        <v>4813.6229999999996</v>
      </c>
      <c r="D15" s="83">
        <v>15697118</v>
      </c>
      <c r="M15" s="25"/>
      <c r="N15" s="15">
        <v>18</v>
      </c>
      <c r="O15" s="15">
        <v>0</v>
      </c>
      <c r="P15" s="15">
        <v>0</v>
      </c>
    </row>
    <row r="16" spans="1:16" ht="15" x14ac:dyDescent="0.25">
      <c r="A16" s="85" t="s">
        <v>0</v>
      </c>
      <c r="B16" s="138">
        <v>98</v>
      </c>
      <c r="C16" s="139">
        <v>51684.325999999994</v>
      </c>
      <c r="D16" s="139">
        <v>135484000</v>
      </c>
      <c r="M16" s="138"/>
      <c r="N16" s="138">
        <v>95</v>
      </c>
      <c r="O16" s="138">
        <v>1</v>
      </c>
      <c r="P16" s="138">
        <v>3</v>
      </c>
    </row>
    <row r="17" spans="1:16" ht="15" x14ac:dyDescent="0.25">
      <c r="A17" s="171" t="s">
        <v>0</v>
      </c>
      <c r="B17" s="246">
        <v>3</v>
      </c>
      <c r="C17" s="138">
        <v>2360.0439999999999</v>
      </c>
      <c r="D17" s="138">
        <v>6300000</v>
      </c>
      <c r="M17" s="138"/>
      <c r="N17" s="138">
        <v>3</v>
      </c>
      <c r="O17" s="138"/>
      <c r="P17" s="138"/>
    </row>
    <row r="18" spans="1:16" s="262" customFormat="1" ht="15" x14ac:dyDescent="0.25">
      <c r="A18" s="259"/>
      <c r="B18" s="263">
        <f>SUM(B2:B17)</f>
        <v>421</v>
      </c>
      <c r="C18" s="263">
        <f>SUM(C2:C17)</f>
        <v>171009.15099999998</v>
      </c>
      <c r="D18" s="263">
        <f t="shared" ref="D18" si="0">SUM(D2:D17)</f>
        <v>477098277</v>
      </c>
      <c r="M18" s="263">
        <f>SUM(M2:M17)</f>
        <v>1500000</v>
      </c>
      <c r="N18" s="263">
        <f>SUM(N2:N17)</f>
        <v>388</v>
      </c>
      <c r="O18" s="263">
        <f>SUM(O2:O17)</f>
        <v>5</v>
      </c>
      <c r="P18" s="263">
        <f>SUM(P2:P17)</f>
        <v>33</v>
      </c>
    </row>
    <row r="19" spans="1:16" ht="15" x14ac:dyDescent="0.25">
      <c r="A19" s="17" t="s">
        <v>146</v>
      </c>
      <c r="B19" s="16">
        <v>2</v>
      </c>
      <c r="C19" s="18">
        <v>375.56099999999998</v>
      </c>
      <c r="D19" s="19">
        <v>30000</v>
      </c>
      <c r="M19" s="20"/>
      <c r="N19" s="16">
        <v>2</v>
      </c>
      <c r="O19" s="16">
        <v>0</v>
      </c>
      <c r="P19" s="21">
        <v>0</v>
      </c>
    </row>
    <row r="20" spans="1:16" s="262" customFormat="1" ht="15" x14ac:dyDescent="0.25">
      <c r="A20" s="259"/>
      <c r="B20" s="264">
        <f>SUM(B19)</f>
        <v>2</v>
      </c>
      <c r="C20" s="264">
        <f>SUM(C19)</f>
        <v>375.56099999999998</v>
      </c>
      <c r="D20" s="264">
        <f t="shared" ref="D20" si="1">SUM(D19)</f>
        <v>30000</v>
      </c>
      <c r="M20" s="264">
        <f>SUM(M19)</f>
        <v>0</v>
      </c>
      <c r="N20" s="264">
        <f>SUM(N19)</f>
        <v>2</v>
      </c>
      <c r="O20" s="264">
        <f>SUM(O19)</f>
        <v>0</v>
      </c>
      <c r="P20" s="264">
        <f>SUM(P19)</f>
        <v>0</v>
      </c>
    </row>
    <row r="21" spans="1:16" ht="15" x14ac:dyDescent="0.25">
      <c r="A21" s="85" t="s">
        <v>161</v>
      </c>
      <c r="B21" s="15">
        <v>4</v>
      </c>
      <c r="C21" s="25">
        <v>142.12</v>
      </c>
      <c r="D21" s="25">
        <v>6900000</v>
      </c>
      <c r="M21" s="25"/>
      <c r="N21" s="15">
        <v>4</v>
      </c>
      <c r="O21" s="15"/>
      <c r="P21" s="15"/>
    </row>
    <row r="22" spans="1:16" ht="15" x14ac:dyDescent="0.25">
      <c r="A22" s="164" t="s">
        <v>63</v>
      </c>
      <c r="B22" s="91">
        <v>2</v>
      </c>
      <c r="C22" s="8">
        <v>299.14</v>
      </c>
      <c r="D22" s="8">
        <v>220000</v>
      </c>
      <c r="M22" s="91" t="s">
        <v>150</v>
      </c>
      <c r="N22" s="92">
        <v>2</v>
      </c>
      <c r="O22" s="92" t="s">
        <v>150</v>
      </c>
      <c r="P22" s="92" t="s">
        <v>150</v>
      </c>
    </row>
    <row r="23" spans="1:16" s="262" customFormat="1" ht="15" x14ac:dyDescent="0.25">
      <c r="A23" s="265"/>
      <c r="B23" s="304">
        <f>SUM(B21:B22)</f>
        <v>6</v>
      </c>
      <c r="C23" s="304">
        <f t="shared" ref="C23:D23" si="2">SUM(C21:C22)</f>
        <v>441.26</v>
      </c>
      <c r="D23" s="304">
        <f t="shared" si="2"/>
        <v>7120000</v>
      </c>
      <c r="M23" s="304"/>
      <c r="N23" s="304"/>
      <c r="O23" s="304"/>
      <c r="P23" s="304"/>
    </row>
    <row r="24" spans="1:16" ht="15" x14ac:dyDescent="0.25">
      <c r="A24" s="85" t="s">
        <v>1</v>
      </c>
      <c r="B24" s="59">
        <v>4</v>
      </c>
      <c r="C24" s="20">
        <v>243.697</v>
      </c>
      <c r="D24" s="56">
        <v>1584030</v>
      </c>
      <c r="M24" s="57"/>
      <c r="N24" s="58">
        <v>1</v>
      </c>
      <c r="O24" s="58">
        <v>1</v>
      </c>
      <c r="P24" s="58">
        <v>3</v>
      </c>
    </row>
    <row r="25" spans="1:16" s="262" customFormat="1" ht="15" x14ac:dyDescent="0.25">
      <c r="A25" s="267"/>
      <c r="B25" s="274"/>
      <c r="C25" s="296"/>
      <c r="D25" s="275"/>
      <c r="M25" s="276"/>
      <c r="N25" s="277"/>
      <c r="O25" s="277"/>
      <c r="P25" s="277"/>
    </row>
    <row r="26" spans="1:16" ht="14.25" x14ac:dyDescent="0.2">
      <c r="A26" s="11" t="s">
        <v>81</v>
      </c>
      <c r="B26" s="9">
        <v>2</v>
      </c>
      <c r="C26" s="8">
        <v>375.65</v>
      </c>
      <c r="D26" s="8">
        <v>4994000</v>
      </c>
      <c r="M26" s="8"/>
      <c r="N26" s="9">
        <v>2</v>
      </c>
      <c r="O26" s="9"/>
      <c r="P26" s="9"/>
    </row>
    <row r="27" spans="1:16" s="262" customFormat="1" ht="14.25" x14ac:dyDescent="0.2">
      <c r="A27" s="271"/>
      <c r="B27" s="268">
        <f>SUM(B26)</f>
        <v>2</v>
      </c>
      <c r="C27" s="268">
        <f t="shared" ref="C27:D27" si="3">SUM(C26)</f>
        <v>375.65</v>
      </c>
      <c r="D27" s="268">
        <f t="shared" si="3"/>
        <v>4994000</v>
      </c>
      <c r="M27" s="266"/>
      <c r="N27" s="268"/>
      <c r="O27" s="268"/>
      <c r="P27" s="268"/>
    </row>
    <row r="28" spans="1:16" ht="15" x14ac:dyDescent="0.25">
      <c r="A28" s="17" t="s">
        <v>2</v>
      </c>
      <c r="B28" s="16">
        <v>10</v>
      </c>
      <c r="C28" s="18">
        <v>1760.67</v>
      </c>
      <c r="D28" s="19">
        <v>8645000</v>
      </c>
      <c r="K28" s="27"/>
      <c r="M28" s="20"/>
      <c r="N28" s="16">
        <v>2</v>
      </c>
      <c r="O28" s="16">
        <v>1</v>
      </c>
      <c r="P28" s="21">
        <v>8</v>
      </c>
    </row>
    <row r="29" spans="1:16" ht="15" x14ac:dyDescent="0.25">
      <c r="A29" s="85" t="s">
        <v>2</v>
      </c>
      <c r="B29" s="59">
        <v>5</v>
      </c>
      <c r="C29" s="20">
        <v>39.24</v>
      </c>
      <c r="D29" s="56">
        <v>695000</v>
      </c>
      <c r="M29" s="57"/>
      <c r="N29" s="58"/>
      <c r="O29" s="58">
        <v>1</v>
      </c>
      <c r="P29" s="58">
        <v>5</v>
      </c>
    </row>
    <row r="30" spans="1:16" ht="14.25" x14ac:dyDescent="0.2">
      <c r="A30" s="11" t="s">
        <v>76</v>
      </c>
      <c r="B30" s="9">
        <v>6</v>
      </c>
      <c r="C30" s="8">
        <v>3661.9250000000002</v>
      </c>
      <c r="D30" s="8">
        <v>8296900</v>
      </c>
      <c r="M30" s="8"/>
      <c r="N30" s="9">
        <v>6</v>
      </c>
      <c r="O30" s="9"/>
      <c r="P30" s="9"/>
    </row>
    <row r="31" spans="1:16" ht="15" customHeight="1" x14ac:dyDescent="0.2">
      <c r="A31" s="11" t="s">
        <v>76</v>
      </c>
      <c r="B31" s="9">
        <v>1</v>
      </c>
      <c r="C31" s="8">
        <v>30.5</v>
      </c>
      <c r="D31" s="8">
        <v>300000</v>
      </c>
      <c r="M31" s="8"/>
      <c r="N31" s="9">
        <v>1</v>
      </c>
      <c r="O31" s="9"/>
      <c r="P31" s="9"/>
    </row>
    <row r="32" spans="1:16" ht="15" customHeight="1" x14ac:dyDescent="0.2">
      <c r="A32" s="164" t="s">
        <v>76</v>
      </c>
      <c r="B32" s="9">
        <v>1</v>
      </c>
      <c r="C32" s="8">
        <v>18.57</v>
      </c>
      <c r="D32" s="8">
        <v>201400</v>
      </c>
      <c r="M32" s="8"/>
      <c r="N32" s="9">
        <v>1</v>
      </c>
      <c r="O32" s="9"/>
      <c r="P32" s="9"/>
    </row>
    <row r="33" spans="1:16" s="262" customFormat="1" ht="15" customHeight="1" x14ac:dyDescent="0.2">
      <c r="A33" s="265"/>
      <c r="B33" s="266">
        <f>SUM(B28:B32)</f>
        <v>23</v>
      </c>
      <c r="C33" s="266">
        <f t="shared" ref="C33:D33" si="4">SUM(C28:C32)</f>
        <v>5510.9049999999997</v>
      </c>
      <c r="D33" s="266">
        <f t="shared" si="4"/>
        <v>18138300</v>
      </c>
      <c r="M33" s="266">
        <f>SUM(M21:M32)</f>
        <v>0</v>
      </c>
      <c r="N33" s="266">
        <f>SUM(N21:N32)</f>
        <v>19</v>
      </c>
      <c r="O33" s="266">
        <f>SUM(O21:O32)</f>
        <v>3</v>
      </c>
      <c r="P33" s="266">
        <f>SUM(P21:P32)</f>
        <v>16</v>
      </c>
    </row>
    <row r="34" spans="1:16" ht="15" customHeight="1" x14ac:dyDescent="0.25">
      <c r="A34" s="17" t="s">
        <v>3</v>
      </c>
      <c r="B34" s="16">
        <v>3</v>
      </c>
      <c r="C34" s="18">
        <v>692.495</v>
      </c>
      <c r="D34" s="19">
        <v>26482000</v>
      </c>
      <c r="M34" s="20"/>
      <c r="N34" s="16">
        <v>3</v>
      </c>
      <c r="O34" s="16">
        <v>0</v>
      </c>
      <c r="P34" s="21">
        <v>0</v>
      </c>
    </row>
    <row r="35" spans="1:16" ht="15" customHeight="1" x14ac:dyDescent="0.25">
      <c r="A35" s="157" t="s">
        <v>48</v>
      </c>
      <c r="B35" s="16">
        <v>19</v>
      </c>
      <c r="C35" s="19">
        <v>3213.7329999999997</v>
      </c>
      <c r="D35" s="19">
        <v>17518380</v>
      </c>
      <c r="M35" s="25"/>
      <c r="N35" s="32" t="s">
        <v>150</v>
      </c>
      <c r="O35" s="15">
        <v>1</v>
      </c>
      <c r="P35" s="15">
        <v>19</v>
      </c>
    </row>
    <row r="36" spans="1:16" ht="15" customHeight="1" x14ac:dyDescent="0.25">
      <c r="A36" s="157" t="s">
        <v>3</v>
      </c>
      <c r="B36" s="32">
        <v>2</v>
      </c>
      <c r="C36" s="19">
        <v>1659.0519999999999</v>
      </c>
      <c r="D36" s="19">
        <v>23823000</v>
      </c>
      <c r="M36" s="25"/>
      <c r="N36" s="32">
        <v>2</v>
      </c>
      <c r="O36" s="15">
        <v>0</v>
      </c>
      <c r="P36" s="15">
        <v>0</v>
      </c>
    </row>
    <row r="37" spans="1:16" ht="15" customHeight="1" x14ac:dyDescent="0.2">
      <c r="A37" s="55" t="s">
        <v>3</v>
      </c>
      <c r="B37" s="54">
        <v>74</v>
      </c>
      <c r="C37" s="20">
        <v>9782.3379999999997</v>
      </c>
      <c r="D37" s="20">
        <v>70791428</v>
      </c>
      <c r="J37">
        <v>151969.53050000002</v>
      </c>
      <c r="M37" s="60">
        <v>6946774</v>
      </c>
      <c r="N37" s="55">
        <v>61</v>
      </c>
      <c r="O37" s="55">
        <v>3</v>
      </c>
      <c r="P37" s="55">
        <v>13</v>
      </c>
    </row>
    <row r="38" spans="1:16" ht="15" customHeight="1" x14ac:dyDescent="0.25">
      <c r="A38" s="71" t="s">
        <v>48</v>
      </c>
      <c r="B38" s="9">
        <v>1</v>
      </c>
      <c r="C38" s="72">
        <v>10.85</v>
      </c>
      <c r="D38" s="73">
        <v>21200000</v>
      </c>
      <c r="J38" s="33"/>
      <c r="K38" s="33"/>
      <c r="L38" s="33"/>
      <c r="M38" s="8"/>
      <c r="N38" s="9">
        <v>1</v>
      </c>
      <c r="O38" s="9"/>
      <c r="P38" s="9"/>
    </row>
    <row r="39" spans="1:16" ht="15" customHeight="1" x14ac:dyDescent="0.2">
      <c r="A39" s="7" t="s">
        <v>48</v>
      </c>
      <c r="B39" s="9">
        <v>8</v>
      </c>
      <c r="C39" s="8">
        <v>1218.1400000000001</v>
      </c>
      <c r="D39" s="8">
        <v>5499000</v>
      </c>
      <c r="M39" s="8"/>
      <c r="N39" s="9">
        <v>8</v>
      </c>
      <c r="O39" s="9"/>
      <c r="P39" s="9"/>
    </row>
    <row r="40" spans="1:16" ht="15" customHeight="1" x14ac:dyDescent="0.2">
      <c r="A40" s="46" t="s">
        <v>48</v>
      </c>
      <c r="B40" s="9">
        <v>6</v>
      </c>
      <c r="C40" s="8">
        <v>193.625</v>
      </c>
      <c r="D40" s="8">
        <v>968000</v>
      </c>
      <c r="M40" s="8"/>
      <c r="N40" s="9">
        <v>1</v>
      </c>
      <c r="O40" s="9">
        <v>1</v>
      </c>
      <c r="P40" s="9">
        <v>5</v>
      </c>
    </row>
    <row r="41" spans="1:16" ht="15" customHeight="1" x14ac:dyDescent="0.25">
      <c r="A41" s="46" t="s">
        <v>48</v>
      </c>
      <c r="B41" s="91">
        <v>1</v>
      </c>
      <c r="C41" s="8">
        <v>211.6</v>
      </c>
      <c r="D41" s="8">
        <v>190000</v>
      </c>
      <c r="M41" s="91" t="s">
        <v>150</v>
      </c>
      <c r="N41" s="92">
        <v>1</v>
      </c>
      <c r="O41" s="92" t="s">
        <v>150</v>
      </c>
      <c r="P41" s="92" t="s">
        <v>150</v>
      </c>
    </row>
    <row r="42" spans="1:16" ht="15" customHeight="1" x14ac:dyDescent="0.2">
      <c r="A42" s="11" t="s">
        <v>48</v>
      </c>
      <c r="B42" s="9">
        <v>1</v>
      </c>
      <c r="C42" s="113">
        <v>16</v>
      </c>
      <c r="D42" s="8"/>
      <c r="M42" s="8">
        <v>25000000</v>
      </c>
      <c r="N42" s="9">
        <v>1</v>
      </c>
      <c r="O42" s="9"/>
      <c r="P42" s="9"/>
    </row>
    <row r="43" spans="1:16" ht="15" customHeight="1" x14ac:dyDescent="0.25">
      <c r="A43" s="162" t="s">
        <v>3</v>
      </c>
      <c r="B43" s="15">
        <v>20</v>
      </c>
      <c r="C43" s="25">
        <v>218.11600000000001</v>
      </c>
      <c r="D43" s="25">
        <v>2168100</v>
      </c>
      <c r="M43" s="219"/>
      <c r="N43" s="15">
        <v>20</v>
      </c>
      <c r="O43" s="15"/>
      <c r="P43" s="15"/>
    </row>
    <row r="44" spans="1:16" ht="15" customHeight="1" x14ac:dyDescent="0.2">
      <c r="A44" s="158" t="s">
        <v>48</v>
      </c>
      <c r="B44" s="133">
        <v>2</v>
      </c>
      <c r="C44" s="188">
        <v>222.69</v>
      </c>
      <c r="D44" s="8">
        <v>1974300</v>
      </c>
      <c r="M44" s="220">
        <v>14251500</v>
      </c>
      <c r="N44" s="133">
        <v>2</v>
      </c>
      <c r="O44" s="133"/>
      <c r="P44" s="133"/>
    </row>
    <row r="45" spans="1:16" ht="15" customHeight="1" x14ac:dyDescent="0.25">
      <c r="A45" s="85" t="s">
        <v>3</v>
      </c>
      <c r="B45" s="138">
        <v>41</v>
      </c>
      <c r="C45" s="139">
        <v>346.322</v>
      </c>
      <c r="D45" s="139">
        <v>3180000</v>
      </c>
      <c r="J45">
        <v>9514.1710000000003</v>
      </c>
      <c r="K45">
        <v>44628729.002999999</v>
      </c>
      <c r="M45" s="138"/>
      <c r="N45" s="138" t="s">
        <v>150</v>
      </c>
      <c r="O45" s="138">
        <v>1</v>
      </c>
      <c r="P45" s="138">
        <v>41</v>
      </c>
    </row>
    <row r="46" spans="1:16" s="262" customFormat="1" ht="15" customHeight="1" x14ac:dyDescent="0.25">
      <c r="A46" s="267"/>
      <c r="B46" s="263">
        <f>SUM(B34:B45)</f>
        <v>178</v>
      </c>
      <c r="C46" s="263">
        <f>SUM(C34:C45)</f>
        <v>17784.960999999999</v>
      </c>
      <c r="D46" s="263">
        <f t="shared" ref="D46" si="5">SUM(D34:D45)</f>
        <v>173794208</v>
      </c>
      <c r="M46" s="263">
        <f>SUM(M34:M45)</f>
        <v>46198274</v>
      </c>
      <c r="N46" s="263">
        <f>SUM(N34:N45)</f>
        <v>100</v>
      </c>
      <c r="O46" s="263">
        <f>SUM(O34:O45)</f>
        <v>6</v>
      </c>
      <c r="P46" s="263">
        <f>SUM(P34:P45)</f>
        <v>78</v>
      </c>
    </row>
    <row r="47" spans="1:16" ht="15" customHeight="1" x14ac:dyDescent="0.25">
      <c r="A47" s="15" t="s">
        <v>4</v>
      </c>
      <c r="B47" s="16">
        <v>55</v>
      </c>
      <c r="C47" s="18">
        <v>3094.59</v>
      </c>
      <c r="D47" s="19">
        <v>4961224.5</v>
      </c>
      <c r="M47" s="20"/>
      <c r="N47" s="16">
        <v>13</v>
      </c>
      <c r="O47" s="16">
        <v>1</v>
      </c>
      <c r="P47" s="21">
        <v>42</v>
      </c>
    </row>
    <row r="48" spans="1:16" ht="15" customHeight="1" thickBot="1" x14ac:dyDescent="0.3">
      <c r="A48" s="16" t="s">
        <v>64</v>
      </c>
      <c r="B48" s="16">
        <v>9</v>
      </c>
      <c r="C48" s="19">
        <v>404.08800000000002</v>
      </c>
      <c r="D48" s="19">
        <v>2020400</v>
      </c>
      <c r="J48">
        <v>9464.1699999999983</v>
      </c>
      <c r="M48" s="25"/>
      <c r="N48" s="32"/>
      <c r="O48" s="15">
        <v>1</v>
      </c>
      <c r="P48" s="15">
        <v>9</v>
      </c>
    </row>
    <row r="49" spans="1:16" ht="90" x14ac:dyDescent="0.25">
      <c r="A49" s="9" t="s">
        <v>4</v>
      </c>
      <c r="B49" s="258">
        <v>46</v>
      </c>
      <c r="C49" s="19">
        <v>4553.03</v>
      </c>
      <c r="D49" s="19">
        <v>15353500</v>
      </c>
      <c r="J49" s="40" t="s">
        <v>151</v>
      </c>
      <c r="M49" s="25"/>
      <c r="N49" s="32">
        <v>5</v>
      </c>
      <c r="O49" s="15">
        <v>2</v>
      </c>
      <c r="P49" s="15">
        <v>41</v>
      </c>
    </row>
    <row r="50" spans="1:16" ht="15" x14ac:dyDescent="0.25">
      <c r="A50" s="15" t="s">
        <v>4</v>
      </c>
      <c r="B50" s="245">
        <v>207</v>
      </c>
      <c r="C50" s="187">
        <v>41613.726999999999</v>
      </c>
      <c r="D50" s="56">
        <v>39962534</v>
      </c>
      <c r="J50" s="42" t="s">
        <v>152</v>
      </c>
      <c r="M50" s="57"/>
      <c r="N50" s="58">
        <v>15</v>
      </c>
      <c r="O50" s="58">
        <v>13</v>
      </c>
      <c r="P50" s="58">
        <v>192</v>
      </c>
    </row>
    <row r="51" spans="1:16" ht="15" x14ac:dyDescent="0.25">
      <c r="A51" s="7" t="s">
        <v>64</v>
      </c>
      <c r="B51" s="115">
        <v>201</v>
      </c>
      <c r="C51" s="8">
        <v>17264.867999999999</v>
      </c>
      <c r="D51" s="8">
        <v>38352100</v>
      </c>
      <c r="J51" s="42" t="s">
        <v>153</v>
      </c>
      <c r="M51" s="8"/>
      <c r="N51" s="9">
        <v>8</v>
      </c>
      <c r="O51" s="9">
        <v>8</v>
      </c>
      <c r="P51" s="9">
        <v>193</v>
      </c>
    </row>
    <row r="52" spans="1:16" ht="15.75" thickBot="1" x14ac:dyDescent="0.3">
      <c r="A52" s="15" t="s">
        <v>4</v>
      </c>
      <c r="B52" s="90">
        <v>3</v>
      </c>
      <c r="C52" s="25">
        <v>228.678</v>
      </c>
      <c r="D52" s="25">
        <v>546500</v>
      </c>
      <c r="J52" s="45" t="s">
        <v>154</v>
      </c>
      <c r="M52" s="25"/>
      <c r="N52" s="96"/>
      <c r="O52" s="15">
        <v>1</v>
      </c>
      <c r="P52" s="81">
        <v>3</v>
      </c>
    </row>
    <row r="53" spans="1:16" ht="15" x14ac:dyDescent="0.25">
      <c r="A53" s="46" t="s">
        <v>64</v>
      </c>
      <c r="B53" s="91">
        <v>83</v>
      </c>
      <c r="C53" s="8">
        <v>21278.3</v>
      </c>
      <c r="D53" s="8">
        <v>11829000</v>
      </c>
      <c r="J53">
        <v>2153.9980000000005</v>
      </c>
      <c r="M53" s="91" t="s">
        <v>150</v>
      </c>
      <c r="N53" s="92">
        <v>3</v>
      </c>
      <c r="O53" s="92">
        <v>2</v>
      </c>
      <c r="P53" s="92">
        <v>80</v>
      </c>
    </row>
    <row r="54" spans="1:16" ht="15" x14ac:dyDescent="0.25">
      <c r="A54" s="69" t="s">
        <v>4</v>
      </c>
      <c r="B54" s="12">
        <v>2</v>
      </c>
      <c r="C54" s="13">
        <v>299.19299999999998</v>
      </c>
      <c r="D54" s="13">
        <v>450000</v>
      </c>
      <c r="M54" s="13"/>
      <c r="N54" s="12">
        <v>2</v>
      </c>
      <c r="O54" s="12"/>
      <c r="P54" s="12"/>
    </row>
    <row r="55" spans="1:16" ht="14.25" x14ac:dyDescent="0.2">
      <c r="A55" s="164" t="s">
        <v>64</v>
      </c>
      <c r="B55" s="9">
        <v>20</v>
      </c>
      <c r="C55" s="8">
        <v>1030.5730000000001</v>
      </c>
      <c r="D55" s="8">
        <v>45799</v>
      </c>
      <c r="M55" s="8"/>
      <c r="N55" s="9"/>
      <c r="O55" s="9">
        <v>1</v>
      </c>
      <c r="P55" s="9">
        <v>20</v>
      </c>
    </row>
    <row r="56" spans="1:16" s="262" customFormat="1" ht="14.25" x14ac:dyDescent="0.2">
      <c r="A56" s="265"/>
      <c r="B56" s="268">
        <f>SUM(B47:B55)</f>
        <v>626</v>
      </c>
      <c r="C56" s="268">
        <f t="shared" ref="C56:D56" si="6">SUM(C47:C55)</f>
        <v>89767.047000000006</v>
      </c>
      <c r="D56" s="268">
        <f t="shared" si="6"/>
        <v>113521057.5</v>
      </c>
      <c r="M56" s="269"/>
      <c r="N56" s="270"/>
      <c r="O56" s="268"/>
      <c r="P56" s="268"/>
    </row>
    <row r="57" spans="1:16" ht="15" x14ac:dyDescent="0.2">
      <c r="A57" s="85" t="s">
        <v>5</v>
      </c>
      <c r="B57" s="16">
        <v>33</v>
      </c>
      <c r="C57" s="18">
        <v>399.05200000000002</v>
      </c>
      <c r="D57" s="19">
        <v>1413821</v>
      </c>
      <c r="M57" s="64"/>
      <c r="N57" s="230">
        <v>33</v>
      </c>
      <c r="O57" s="16">
        <v>0</v>
      </c>
      <c r="P57" s="21">
        <v>0</v>
      </c>
    </row>
    <row r="58" spans="1:16" ht="15" x14ac:dyDescent="0.2">
      <c r="A58" s="167" t="s">
        <v>70</v>
      </c>
      <c r="B58" s="9">
        <v>1</v>
      </c>
      <c r="C58" s="72">
        <v>262.85599999999999</v>
      </c>
      <c r="D58" s="73">
        <v>128000</v>
      </c>
      <c r="M58" s="8"/>
      <c r="N58" s="9">
        <v>1</v>
      </c>
      <c r="O58" s="9"/>
      <c r="P58" s="9"/>
    </row>
    <row r="59" spans="1:16" ht="14.25" x14ac:dyDescent="0.2">
      <c r="A59" s="164" t="s">
        <v>70</v>
      </c>
      <c r="B59" s="9">
        <v>18</v>
      </c>
      <c r="C59" s="8">
        <v>8733.5830000000005</v>
      </c>
      <c r="D59" s="8">
        <v>4310000</v>
      </c>
      <c r="M59" s="79"/>
      <c r="N59" s="114">
        <v>2</v>
      </c>
      <c r="O59" s="9">
        <v>3</v>
      </c>
      <c r="P59" s="9">
        <v>16</v>
      </c>
    </row>
    <row r="60" spans="1:16" ht="15" x14ac:dyDescent="0.25">
      <c r="A60" s="15" t="s">
        <v>5</v>
      </c>
      <c r="B60" s="15">
        <v>20</v>
      </c>
      <c r="C60" s="25">
        <v>4343.0540000000001</v>
      </c>
      <c r="D60" s="25">
        <v>3103400</v>
      </c>
      <c r="J60">
        <v>11481.14</v>
      </c>
      <c r="M60" s="83"/>
      <c r="N60" s="96">
        <v>2</v>
      </c>
      <c r="O60" s="15">
        <v>2</v>
      </c>
      <c r="P60" s="15">
        <v>18</v>
      </c>
    </row>
    <row r="61" spans="1:16" ht="14.25" x14ac:dyDescent="0.2">
      <c r="A61" s="11" t="s">
        <v>70</v>
      </c>
      <c r="B61" s="9">
        <v>15</v>
      </c>
      <c r="C61" s="8">
        <v>6246.59</v>
      </c>
      <c r="D61" s="8">
        <v>1505000</v>
      </c>
      <c r="M61" s="8"/>
      <c r="N61" s="9">
        <v>8</v>
      </c>
      <c r="O61" s="9">
        <v>1</v>
      </c>
      <c r="P61" s="9">
        <v>7</v>
      </c>
    </row>
    <row r="62" spans="1:16" s="262" customFormat="1" ht="14.25" x14ac:dyDescent="0.2">
      <c r="A62" s="271"/>
      <c r="B62" s="268">
        <f>SUM(B57:B61)</f>
        <v>87</v>
      </c>
      <c r="C62" s="268">
        <f t="shared" ref="C62:D62" si="7">SUM(C57:C61)</f>
        <v>19985.135000000002</v>
      </c>
      <c r="D62" s="268">
        <f t="shared" si="7"/>
        <v>10460221</v>
      </c>
      <c r="M62" s="266"/>
      <c r="N62" s="268"/>
      <c r="O62" s="268"/>
      <c r="P62" s="268"/>
    </row>
    <row r="63" spans="1:16" ht="15" x14ac:dyDescent="0.25">
      <c r="A63" s="12" t="s">
        <v>82</v>
      </c>
      <c r="B63" s="12">
        <v>1</v>
      </c>
      <c r="C63" s="13">
        <v>4</v>
      </c>
      <c r="D63" s="13">
        <v>200000</v>
      </c>
      <c r="M63" s="13"/>
      <c r="N63" s="12">
        <v>1</v>
      </c>
      <c r="O63" s="12"/>
      <c r="P63" s="12"/>
    </row>
    <row r="64" spans="1:16" ht="14.25" x14ac:dyDescent="0.2">
      <c r="A64" s="46" t="s">
        <v>82</v>
      </c>
      <c r="B64" s="9">
        <v>2</v>
      </c>
      <c r="C64" s="8">
        <v>211.67</v>
      </c>
      <c r="D64" s="8">
        <v>101318</v>
      </c>
      <c r="M64" s="8"/>
      <c r="N64" s="9">
        <v>2</v>
      </c>
      <c r="O64" s="9"/>
      <c r="P64" s="9"/>
    </row>
    <row r="65" spans="1:16" s="262" customFormat="1" ht="14.25" x14ac:dyDescent="0.2">
      <c r="A65" s="272"/>
      <c r="B65" s="268">
        <f>SUM(B63:B64)</f>
        <v>3</v>
      </c>
      <c r="C65" s="268">
        <f t="shared" ref="C65:D65" si="8">SUM(C63:C64)</f>
        <v>215.67</v>
      </c>
      <c r="D65" s="268">
        <f t="shared" si="8"/>
        <v>301318</v>
      </c>
      <c r="M65" s="266"/>
      <c r="N65" s="268"/>
      <c r="O65" s="268"/>
      <c r="P65" s="268"/>
    </row>
    <row r="66" spans="1:16" ht="15" x14ac:dyDescent="0.25">
      <c r="A66" s="23" t="s">
        <v>6</v>
      </c>
      <c r="B66" s="59">
        <v>1</v>
      </c>
      <c r="C66" s="20">
        <v>21.914999999999999</v>
      </c>
      <c r="D66" s="56">
        <v>21000</v>
      </c>
      <c r="M66" s="57"/>
      <c r="N66" s="58"/>
      <c r="O66" s="58">
        <v>1</v>
      </c>
      <c r="P66" s="58">
        <v>1</v>
      </c>
    </row>
    <row r="67" spans="1:16" s="262" customFormat="1" ht="15" x14ac:dyDescent="0.25">
      <c r="A67" s="273"/>
      <c r="B67" s="274">
        <f>SUM(B66)</f>
        <v>1</v>
      </c>
      <c r="C67" s="274">
        <f t="shared" ref="C67:D67" si="9">SUM(C66)</f>
        <v>21.914999999999999</v>
      </c>
      <c r="D67" s="274">
        <f t="shared" si="9"/>
        <v>21000</v>
      </c>
      <c r="M67" s="276"/>
      <c r="N67" s="277"/>
      <c r="O67" s="277"/>
      <c r="P67" s="277"/>
    </row>
    <row r="68" spans="1:16" ht="15" x14ac:dyDescent="0.25">
      <c r="A68" s="55" t="s">
        <v>7</v>
      </c>
      <c r="B68" s="59">
        <v>2</v>
      </c>
      <c r="C68" s="61">
        <v>84.965999999999994</v>
      </c>
      <c r="D68" s="56">
        <v>1310000</v>
      </c>
      <c r="M68" s="57"/>
      <c r="N68" s="58">
        <v>2</v>
      </c>
      <c r="O68" s="58"/>
      <c r="P68" s="58"/>
    </row>
    <row r="69" spans="1:16" ht="14.25" x14ac:dyDescent="0.2">
      <c r="A69" s="168" t="s">
        <v>100</v>
      </c>
      <c r="B69" s="9">
        <v>1</v>
      </c>
      <c r="C69" s="184">
        <v>330</v>
      </c>
      <c r="D69" s="8">
        <v>33000</v>
      </c>
      <c r="M69" s="8"/>
      <c r="N69" s="9">
        <v>1</v>
      </c>
      <c r="O69" s="9"/>
      <c r="P69" s="9"/>
    </row>
    <row r="70" spans="1:16" s="262" customFormat="1" ht="14.25" x14ac:dyDescent="0.2">
      <c r="A70" s="278"/>
      <c r="B70" s="268">
        <f>SUM(B68:B69)</f>
        <v>3</v>
      </c>
      <c r="C70" s="268">
        <f t="shared" ref="C70:D70" si="10">SUM(C68:C69)</f>
        <v>414.96600000000001</v>
      </c>
      <c r="D70" s="268">
        <f t="shared" si="10"/>
        <v>1343000</v>
      </c>
      <c r="M70" s="266"/>
      <c r="N70" s="268"/>
      <c r="O70" s="268"/>
      <c r="P70" s="268"/>
    </row>
    <row r="71" spans="1:16" ht="15" x14ac:dyDescent="0.25">
      <c r="A71" s="52" t="s">
        <v>8</v>
      </c>
      <c r="B71" s="16">
        <v>40</v>
      </c>
      <c r="C71" s="183">
        <v>8904.5220000000008</v>
      </c>
      <c r="D71" s="19">
        <v>24148380</v>
      </c>
      <c r="M71" s="20"/>
      <c r="N71" s="16">
        <v>2</v>
      </c>
      <c r="O71" s="16">
        <v>1</v>
      </c>
      <c r="P71" s="21">
        <v>38</v>
      </c>
    </row>
    <row r="72" spans="1:16" ht="15" x14ac:dyDescent="0.25">
      <c r="A72" s="175" t="s">
        <v>8</v>
      </c>
      <c r="B72" s="59">
        <v>31</v>
      </c>
      <c r="C72" s="61">
        <v>1229.886</v>
      </c>
      <c r="D72" s="56">
        <v>8009792</v>
      </c>
      <c r="M72" s="57"/>
      <c r="N72" s="58">
        <v>3</v>
      </c>
      <c r="O72" s="58">
        <v>5</v>
      </c>
      <c r="P72" s="58">
        <v>28</v>
      </c>
    </row>
    <row r="73" spans="1:16" ht="14.25" x14ac:dyDescent="0.2">
      <c r="A73" s="168" t="s">
        <v>53</v>
      </c>
      <c r="B73" s="9">
        <v>2</v>
      </c>
      <c r="C73" s="184">
        <v>236.73500000000001</v>
      </c>
      <c r="D73" s="8">
        <v>383500</v>
      </c>
      <c r="M73" s="8"/>
      <c r="N73" s="9">
        <v>2</v>
      </c>
      <c r="O73" s="9"/>
      <c r="P73" s="9"/>
    </row>
    <row r="74" spans="1:16" ht="15" x14ac:dyDescent="0.25">
      <c r="A74" s="53" t="s">
        <v>53</v>
      </c>
      <c r="B74" s="12">
        <v>4</v>
      </c>
      <c r="C74" s="184">
        <v>998.30899999999997</v>
      </c>
      <c r="D74" s="8">
        <v>984400</v>
      </c>
      <c r="M74" s="13"/>
      <c r="N74" s="12">
        <v>2</v>
      </c>
      <c r="O74" s="12"/>
      <c r="P74" s="12">
        <v>2</v>
      </c>
    </row>
    <row r="75" spans="1:16" ht="15" x14ac:dyDescent="0.25">
      <c r="A75" s="175" t="s">
        <v>53</v>
      </c>
      <c r="B75" s="58">
        <v>1</v>
      </c>
      <c r="C75" s="89">
        <v>10</v>
      </c>
      <c r="D75" s="25">
        <v>10000</v>
      </c>
      <c r="M75" s="58"/>
      <c r="N75" s="93">
        <v>1</v>
      </c>
      <c r="O75" s="93"/>
      <c r="P75" s="93"/>
    </row>
    <row r="76" spans="1:16" ht="14.25" x14ac:dyDescent="0.2">
      <c r="A76" s="53" t="s">
        <v>53</v>
      </c>
      <c r="B76" s="9">
        <v>8</v>
      </c>
      <c r="C76" s="116">
        <v>604.04399999999998</v>
      </c>
      <c r="D76" s="8">
        <v>842000</v>
      </c>
      <c r="M76" s="8"/>
      <c r="N76" s="9">
        <v>8</v>
      </c>
      <c r="O76" s="9"/>
      <c r="P76" s="9"/>
    </row>
    <row r="77" spans="1:16" ht="15" x14ac:dyDescent="0.25">
      <c r="A77" s="174" t="s">
        <v>8</v>
      </c>
      <c r="B77" s="15">
        <v>2</v>
      </c>
      <c r="C77" s="25">
        <v>336.32499999999999</v>
      </c>
      <c r="D77" s="25">
        <v>1324000</v>
      </c>
      <c r="M77" s="25"/>
      <c r="N77" s="15">
        <v>2</v>
      </c>
      <c r="O77" s="15">
        <v>0</v>
      </c>
      <c r="P77" s="15">
        <v>0</v>
      </c>
    </row>
    <row r="78" spans="1:16" s="262" customFormat="1" ht="15" x14ac:dyDescent="0.25">
      <c r="A78" s="280"/>
      <c r="B78" s="281">
        <f>SUM(B71:B77)</f>
        <v>88</v>
      </c>
      <c r="C78" s="281">
        <f t="shared" ref="C78:D78" si="11">SUM(C71:C77)</f>
        <v>12319.821000000002</v>
      </c>
      <c r="D78" s="281">
        <f t="shared" si="11"/>
        <v>35702072</v>
      </c>
      <c r="M78" s="263"/>
      <c r="N78" s="260"/>
      <c r="O78" s="260"/>
      <c r="P78" s="260"/>
    </row>
    <row r="79" spans="1:16" ht="15" x14ac:dyDescent="0.2">
      <c r="A79" s="172" t="s">
        <v>9</v>
      </c>
      <c r="B79" s="230">
        <v>95</v>
      </c>
      <c r="C79" s="196">
        <v>9926.2990000000009</v>
      </c>
      <c r="D79" s="212">
        <v>11455340</v>
      </c>
      <c r="J79">
        <v>18893.848000000002</v>
      </c>
      <c r="M79" s="20"/>
      <c r="N79" s="16">
        <v>10</v>
      </c>
      <c r="O79" s="16">
        <v>4</v>
      </c>
      <c r="P79" s="21">
        <v>85</v>
      </c>
    </row>
    <row r="80" spans="1:16" ht="15" x14ac:dyDescent="0.25">
      <c r="A80" s="55" t="s">
        <v>9</v>
      </c>
      <c r="B80" s="59">
        <v>3</v>
      </c>
      <c r="C80" s="20">
        <v>2874.136</v>
      </c>
      <c r="D80" s="56">
        <v>680250</v>
      </c>
      <c r="M80" s="57"/>
      <c r="N80" s="58">
        <v>3</v>
      </c>
      <c r="O80" s="58"/>
      <c r="P80" s="58"/>
    </row>
    <row r="81" spans="1:16" ht="15" x14ac:dyDescent="0.25">
      <c r="A81" s="46" t="s">
        <v>54</v>
      </c>
      <c r="B81" s="91">
        <v>1</v>
      </c>
      <c r="C81" s="8">
        <v>422.2</v>
      </c>
      <c r="D81" s="8">
        <v>140000</v>
      </c>
      <c r="M81" s="91" t="s">
        <v>150</v>
      </c>
      <c r="N81" s="92">
        <v>1</v>
      </c>
      <c r="O81" s="92" t="s">
        <v>150</v>
      </c>
      <c r="P81" s="92" t="s">
        <v>150</v>
      </c>
    </row>
    <row r="82" spans="1:16" ht="15" x14ac:dyDescent="0.25">
      <c r="A82" s="176" t="s">
        <v>54</v>
      </c>
      <c r="B82" s="12">
        <v>1</v>
      </c>
      <c r="C82" s="13">
        <v>670</v>
      </c>
      <c r="D82" s="13">
        <v>68000</v>
      </c>
      <c r="M82" s="13"/>
      <c r="N82" s="12">
        <v>1</v>
      </c>
      <c r="O82" s="12"/>
      <c r="P82" s="12"/>
    </row>
    <row r="83" spans="1:16" ht="14.25" x14ac:dyDescent="0.2">
      <c r="A83" s="7" t="s">
        <v>54</v>
      </c>
      <c r="B83" s="9">
        <v>13</v>
      </c>
      <c r="C83" s="8">
        <v>2940.797</v>
      </c>
      <c r="D83" s="8">
        <v>1363628.75</v>
      </c>
      <c r="M83" s="8"/>
      <c r="N83" s="9">
        <v>3</v>
      </c>
      <c r="O83" s="9">
        <v>1</v>
      </c>
      <c r="P83" s="9">
        <v>10</v>
      </c>
    </row>
    <row r="84" spans="1:16" ht="15.75" x14ac:dyDescent="0.25">
      <c r="A84" s="10" t="s">
        <v>54</v>
      </c>
      <c r="B84" s="10">
        <v>2</v>
      </c>
      <c r="C84" s="10">
        <v>457</v>
      </c>
      <c r="D84" s="10">
        <v>173000</v>
      </c>
      <c r="M84" s="39"/>
      <c r="N84" s="10">
        <v>2</v>
      </c>
      <c r="O84" s="10"/>
      <c r="P84" s="10"/>
    </row>
    <row r="85" spans="1:16" s="262" customFormat="1" ht="15.75" x14ac:dyDescent="0.25">
      <c r="A85" s="282"/>
      <c r="B85" s="282">
        <f>SUM(B79:B84)</f>
        <v>115</v>
      </c>
      <c r="C85" s="282">
        <f t="shared" ref="C85:D85" si="12">SUM(C79:C84)</f>
        <v>17290.432000000001</v>
      </c>
      <c r="D85" s="282">
        <f t="shared" si="12"/>
        <v>13880218.75</v>
      </c>
      <c r="M85" s="283"/>
      <c r="N85" s="282"/>
      <c r="O85" s="282"/>
      <c r="P85" s="282"/>
    </row>
    <row r="86" spans="1:16" ht="15" x14ac:dyDescent="0.2">
      <c r="A86" s="55" t="s">
        <v>10</v>
      </c>
      <c r="B86" s="16">
        <v>2</v>
      </c>
      <c r="C86" s="183">
        <v>492.15100000000001</v>
      </c>
      <c r="D86" s="19">
        <v>2165000</v>
      </c>
      <c r="M86" s="20"/>
      <c r="N86" s="16">
        <v>2</v>
      </c>
      <c r="O86" s="16">
        <v>0</v>
      </c>
      <c r="P86" s="21">
        <v>0</v>
      </c>
    </row>
    <row r="87" spans="1:16" ht="15" x14ac:dyDescent="0.25">
      <c r="A87" s="55" t="s">
        <v>10</v>
      </c>
      <c r="B87" s="32">
        <v>2</v>
      </c>
      <c r="C87" s="51">
        <v>498.06200000000001</v>
      </c>
      <c r="D87" s="19">
        <v>1890000</v>
      </c>
      <c r="M87" s="25"/>
      <c r="N87" s="32">
        <v>2</v>
      </c>
      <c r="O87" s="15">
        <v>0</v>
      </c>
      <c r="P87" s="15">
        <v>0</v>
      </c>
    </row>
    <row r="88" spans="1:16" ht="15" x14ac:dyDescent="0.25">
      <c r="A88" s="62" t="s">
        <v>10</v>
      </c>
      <c r="B88" s="59">
        <v>60</v>
      </c>
      <c r="C88" s="61">
        <v>3891.1680000000001</v>
      </c>
      <c r="D88" s="56">
        <v>13963000</v>
      </c>
      <c r="M88" s="57"/>
      <c r="N88" s="58">
        <v>4</v>
      </c>
      <c r="O88" s="58">
        <v>3</v>
      </c>
      <c r="P88" s="58">
        <v>56</v>
      </c>
    </row>
    <row r="89" spans="1:16" ht="14.25" x14ac:dyDescent="0.2">
      <c r="A89" s="7" t="s">
        <v>68</v>
      </c>
      <c r="B89" s="9">
        <v>140</v>
      </c>
      <c r="C89" s="184">
        <v>12824.584000000001</v>
      </c>
      <c r="D89" s="8">
        <v>37468150</v>
      </c>
      <c r="M89" s="8"/>
      <c r="N89" s="9">
        <v>25</v>
      </c>
      <c r="O89" s="9">
        <v>5</v>
      </c>
      <c r="P89" s="9">
        <v>115</v>
      </c>
    </row>
    <row r="90" spans="1:16" ht="15" x14ac:dyDescent="0.25">
      <c r="A90" s="15" t="s">
        <v>10</v>
      </c>
      <c r="B90" s="15">
        <v>8</v>
      </c>
      <c r="C90" s="89">
        <v>1496.8589999999999</v>
      </c>
      <c r="D90" s="25">
        <v>219000</v>
      </c>
      <c r="M90" s="25"/>
      <c r="N90" s="15">
        <v>1</v>
      </c>
      <c r="O90" s="15">
        <v>1</v>
      </c>
      <c r="P90" s="15">
        <v>7</v>
      </c>
    </row>
    <row r="91" spans="1:16" ht="14.25" x14ac:dyDescent="0.2">
      <c r="A91" s="9" t="s">
        <v>68</v>
      </c>
      <c r="B91" s="9">
        <v>4</v>
      </c>
      <c r="C91" s="8">
        <v>525.1</v>
      </c>
      <c r="D91" s="8">
        <v>1856000</v>
      </c>
      <c r="M91" s="8" t="s">
        <v>150</v>
      </c>
      <c r="N91" s="9">
        <v>4</v>
      </c>
      <c r="O91" s="9" t="s">
        <v>150</v>
      </c>
      <c r="P91" s="9" t="s">
        <v>150</v>
      </c>
    </row>
    <row r="92" spans="1:16" ht="15" x14ac:dyDescent="0.25">
      <c r="A92" s="176" t="s">
        <v>68</v>
      </c>
      <c r="B92" s="12">
        <v>2</v>
      </c>
      <c r="C92" s="13">
        <v>186.18899999999999</v>
      </c>
      <c r="D92" s="13">
        <v>2295000</v>
      </c>
      <c r="M92" s="13"/>
      <c r="N92" s="12">
        <v>2</v>
      </c>
      <c r="O92" s="12"/>
      <c r="P92" s="12"/>
    </row>
    <row r="93" spans="1:16" s="262" customFormat="1" ht="15" x14ac:dyDescent="0.25">
      <c r="A93" s="284"/>
      <c r="B93" s="285">
        <f>SUM(B86:B92)</f>
        <v>218</v>
      </c>
      <c r="C93" s="285">
        <f t="shared" ref="C93:D93" si="13">SUM(C86:C92)</f>
        <v>19914.112999999998</v>
      </c>
      <c r="D93" s="285">
        <f t="shared" si="13"/>
        <v>59856150</v>
      </c>
      <c r="M93" s="286"/>
      <c r="N93" s="285"/>
      <c r="O93" s="285"/>
      <c r="P93" s="285"/>
    </row>
    <row r="94" spans="1:16" ht="14.25" x14ac:dyDescent="0.2">
      <c r="A94" s="158" t="s">
        <v>85</v>
      </c>
      <c r="B94" s="9">
        <v>3</v>
      </c>
      <c r="C94" s="8">
        <v>106</v>
      </c>
      <c r="D94" s="8">
        <v>60000</v>
      </c>
      <c r="M94" s="8"/>
      <c r="N94" s="9"/>
      <c r="O94" s="9">
        <v>1</v>
      </c>
      <c r="P94" s="9">
        <v>3</v>
      </c>
    </row>
    <row r="95" spans="1:16" s="262" customFormat="1" ht="14.25" x14ac:dyDescent="0.2">
      <c r="A95" s="287"/>
      <c r="B95" s="268">
        <f>SUM(B94)</f>
        <v>3</v>
      </c>
      <c r="C95" s="268">
        <f t="shared" ref="C95:D95" si="14">SUM(C94)</f>
        <v>106</v>
      </c>
      <c r="D95" s="268">
        <f t="shared" si="14"/>
        <v>60000</v>
      </c>
      <c r="M95" s="266"/>
      <c r="N95" s="268"/>
      <c r="O95" s="268"/>
      <c r="P95" s="268"/>
    </row>
    <row r="96" spans="1:16" ht="14.25" x14ac:dyDescent="0.2">
      <c r="A96" s="158" t="s">
        <v>96</v>
      </c>
      <c r="B96" s="9">
        <v>1</v>
      </c>
      <c r="C96" s="184">
        <v>1.95</v>
      </c>
      <c r="D96" s="8">
        <v>280000</v>
      </c>
      <c r="M96" s="8"/>
      <c r="N96" s="9">
        <v>1</v>
      </c>
      <c r="O96" s="9"/>
      <c r="P96" s="9"/>
    </row>
    <row r="97" spans="1:16" s="262" customFormat="1" ht="14.25" x14ac:dyDescent="0.2">
      <c r="A97" s="287"/>
      <c r="B97" s="268">
        <f>SUM(B96)</f>
        <v>1</v>
      </c>
      <c r="C97" s="268">
        <f t="shared" ref="C97:D97" si="15">SUM(C96)</f>
        <v>1.95</v>
      </c>
      <c r="D97" s="268">
        <f t="shared" si="15"/>
        <v>280000</v>
      </c>
      <c r="M97" s="266"/>
      <c r="N97" s="268"/>
      <c r="O97" s="268"/>
      <c r="P97" s="268"/>
    </row>
    <row r="98" spans="1:16" ht="15" x14ac:dyDescent="0.2">
      <c r="A98" s="55" t="s">
        <v>11</v>
      </c>
      <c r="B98" s="16">
        <v>27</v>
      </c>
      <c r="C98" s="183">
        <v>760.74199999999996</v>
      </c>
      <c r="D98" s="19">
        <v>1152000</v>
      </c>
      <c r="M98" s="20"/>
      <c r="N98" s="16">
        <v>11</v>
      </c>
      <c r="O98" s="16">
        <v>1</v>
      </c>
      <c r="P98" s="21">
        <v>16</v>
      </c>
    </row>
    <row r="99" spans="1:16" ht="15" x14ac:dyDescent="0.25">
      <c r="A99" s="74" t="s">
        <v>56</v>
      </c>
      <c r="B99" s="91">
        <v>2</v>
      </c>
      <c r="C99" s="8">
        <v>446.9</v>
      </c>
      <c r="D99" s="8">
        <v>25000</v>
      </c>
      <c r="M99" s="91" t="s">
        <v>150</v>
      </c>
      <c r="N99" s="92">
        <v>2</v>
      </c>
      <c r="O99" s="92" t="s">
        <v>150</v>
      </c>
      <c r="P99" s="92" t="s">
        <v>150</v>
      </c>
    </row>
    <row r="100" spans="1:16" ht="15" x14ac:dyDescent="0.25">
      <c r="A100" s="55" t="s">
        <v>11</v>
      </c>
      <c r="B100" s="15">
        <v>1</v>
      </c>
      <c r="C100" s="106">
        <v>1831.4349999999999</v>
      </c>
      <c r="D100" s="106">
        <v>1373000</v>
      </c>
      <c r="K100" s="65"/>
      <c r="M100" s="25"/>
      <c r="N100" s="15">
        <v>1</v>
      </c>
      <c r="O100" s="15"/>
      <c r="P100" s="15"/>
    </row>
    <row r="101" spans="1:16" ht="15" x14ac:dyDescent="0.25">
      <c r="A101" s="9" t="s">
        <v>56</v>
      </c>
      <c r="B101" s="9">
        <v>1</v>
      </c>
      <c r="C101" s="116">
        <v>2284</v>
      </c>
      <c r="D101" s="8">
        <v>1644000</v>
      </c>
      <c r="K101" s="66"/>
      <c r="M101" s="8"/>
      <c r="N101" s="9">
        <v>1</v>
      </c>
      <c r="O101" s="9"/>
      <c r="P101" s="9"/>
    </row>
    <row r="102" spans="1:16" s="262" customFormat="1" ht="15" x14ac:dyDescent="0.25">
      <c r="A102" s="268"/>
      <c r="B102" s="268">
        <f>SUM(B98:B101)</f>
        <v>31</v>
      </c>
      <c r="C102" s="268">
        <f t="shared" ref="C102:D102" si="16">SUM(C98:C101)</f>
        <v>5323.0769999999993</v>
      </c>
      <c r="D102" s="268">
        <f t="shared" si="16"/>
        <v>4194000</v>
      </c>
      <c r="K102" s="293"/>
      <c r="M102" s="266"/>
      <c r="N102" s="268"/>
      <c r="O102" s="268"/>
      <c r="P102" s="268"/>
    </row>
    <row r="103" spans="1:16" ht="15" x14ac:dyDescent="0.2">
      <c r="A103" s="55" t="s">
        <v>12</v>
      </c>
      <c r="B103" s="16">
        <v>1</v>
      </c>
      <c r="C103" s="183">
        <v>228.4</v>
      </c>
      <c r="D103" s="19">
        <v>84000</v>
      </c>
      <c r="M103" s="20"/>
      <c r="N103" s="16">
        <v>1</v>
      </c>
      <c r="O103" s="16">
        <v>0</v>
      </c>
      <c r="P103" s="21">
        <v>0</v>
      </c>
    </row>
    <row r="104" spans="1:16" ht="14.25" x14ac:dyDescent="0.2">
      <c r="A104" s="74" t="s">
        <v>104</v>
      </c>
      <c r="B104" s="129">
        <v>3</v>
      </c>
      <c r="C104" s="8">
        <v>450.51</v>
      </c>
      <c r="D104" s="8">
        <v>280000</v>
      </c>
      <c r="K104" s="67"/>
      <c r="M104" s="8"/>
      <c r="N104" s="9">
        <v>3</v>
      </c>
      <c r="O104" s="9"/>
      <c r="P104" s="9"/>
    </row>
    <row r="105" spans="1:16" s="262" customFormat="1" ht="14.25" x14ac:dyDescent="0.2">
      <c r="A105" s="288"/>
      <c r="B105" s="289">
        <f>SUM(B103:B104)</f>
        <v>4</v>
      </c>
      <c r="C105" s="289">
        <f t="shared" ref="C105:D105" si="17">SUM(C103:C104)</f>
        <v>678.91</v>
      </c>
      <c r="D105" s="289">
        <f t="shared" si="17"/>
        <v>364000</v>
      </c>
      <c r="K105" s="290"/>
      <c r="M105" s="266"/>
      <c r="N105" s="268"/>
      <c r="O105" s="268"/>
      <c r="P105" s="268"/>
    </row>
    <row r="106" spans="1:16" ht="14.25" x14ac:dyDescent="0.2">
      <c r="A106" s="163" t="s">
        <v>173</v>
      </c>
      <c r="B106" s="9">
        <v>6</v>
      </c>
      <c r="C106" s="184">
        <v>49.725000000000001</v>
      </c>
      <c r="D106" s="8">
        <v>330975</v>
      </c>
      <c r="K106" s="67"/>
      <c r="M106" s="8"/>
      <c r="N106" s="9">
        <v>6</v>
      </c>
      <c r="O106" s="9"/>
      <c r="P106" s="9"/>
    </row>
    <row r="107" spans="1:16" s="262" customFormat="1" ht="14.25" x14ac:dyDescent="0.2">
      <c r="A107" s="292"/>
      <c r="B107" s="268">
        <f>SUM(B106)</f>
        <v>6</v>
      </c>
      <c r="C107" s="268">
        <f t="shared" ref="C107:D107" si="18">SUM(C106)</f>
        <v>49.725000000000001</v>
      </c>
      <c r="D107" s="268">
        <f t="shared" si="18"/>
        <v>330975</v>
      </c>
      <c r="K107" s="290"/>
      <c r="M107" s="266"/>
      <c r="N107" s="268"/>
      <c r="O107" s="268"/>
      <c r="P107" s="268"/>
    </row>
    <row r="108" spans="1:16" ht="15" x14ac:dyDescent="0.25">
      <c r="A108" s="55" t="s">
        <v>160</v>
      </c>
      <c r="B108" s="15">
        <v>3</v>
      </c>
      <c r="C108" s="89">
        <v>7.55</v>
      </c>
      <c r="D108" s="25">
        <v>87000</v>
      </c>
      <c r="M108" s="25"/>
      <c r="N108" s="15">
        <v>3</v>
      </c>
      <c r="O108" s="15">
        <v>0</v>
      </c>
      <c r="P108" s="15">
        <v>0</v>
      </c>
    </row>
    <row r="109" spans="1:16" s="262" customFormat="1" ht="15" x14ac:dyDescent="0.25">
      <c r="A109" s="291"/>
      <c r="B109" s="260">
        <f>SUM(B108)</f>
        <v>3</v>
      </c>
      <c r="C109" s="260">
        <f t="shared" ref="C109:D109" si="19">SUM(C108)</f>
        <v>7.55</v>
      </c>
      <c r="D109" s="260">
        <f t="shared" si="19"/>
        <v>87000</v>
      </c>
      <c r="M109" s="263"/>
      <c r="N109" s="260"/>
      <c r="O109" s="260"/>
      <c r="P109" s="260"/>
    </row>
    <row r="110" spans="1:16" ht="15.75" x14ac:dyDescent="0.25">
      <c r="A110" s="10" t="s">
        <v>13</v>
      </c>
      <c r="B110" s="10">
        <v>1</v>
      </c>
      <c r="C110" s="160">
        <v>210.61</v>
      </c>
      <c r="D110" s="41">
        <v>125000</v>
      </c>
      <c r="M110" s="39"/>
      <c r="N110" s="10">
        <v>1</v>
      </c>
      <c r="O110" s="10">
        <v>0</v>
      </c>
      <c r="P110" s="10">
        <v>0</v>
      </c>
    </row>
    <row r="111" spans="1:16" ht="15" x14ac:dyDescent="0.25">
      <c r="A111" s="20" t="s">
        <v>13</v>
      </c>
      <c r="B111" s="59">
        <v>1</v>
      </c>
      <c r="C111" s="61">
        <v>95.025000000000006</v>
      </c>
      <c r="D111" s="56">
        <v>80000</v>
      </c>
      <c r="M111" s="56"/>
      <c r="N111" s="58">
        <v>1</v>
      </c>
      <c r="O111" s="63"/>
      <c r="P111" s="63"/>
    </row>
    <row r="112" spans="1:16" ht="15" x14ac:dyDescent="0.25">
      <c r="A112" s="12" t="s">
        <v>13</v>
      </c>
      <c r="B112" s="12">
        <v>1</v>
      </c>
      <c r="C112" s="100">
        <v>740.6</v>
      </c>
      <c r="D112" s="13">
        <v>110000</v>
      </c>
      <c r="M112" s="13"/>
      <c r="N112" s="101">
        <v>1</v>
      </c>
      <c r="O112" s="101"/>
      <c r="P112" s="101"/>
    </row>
    <row r="113" spans="1:16" ht="14.25" x14ac:dyDescent="0.2">
      <c r="A113" s="9" t="s">
        <v>167</v>
      </c>
      <c r="B113" s="9">
        <v>2</v>
      </c>
      <c r="C113" s="184">
        <v>207.2</v>
      </c>
      <c r="D113" s="8">
        <v>1145000</v>
      </c>
      <c r="M113" s="8" t="s">
        <v>150</v>
      </c>
      <c r="N113" s="9">
        <v>2</v>
      </c>
      <c r="O113" s="9" t="s">
        <v>150</v>
      </c>
      <c r="P113" s="9" t="s">
        <v>150</v>
      </c>
    </row>
    <row r="114" spans="1:16" ht="15" x14ac:dyDescent="0.25">
      <c r="A114" s="294" t="s">
        <v>156</v>
      </c>
      <c r="B114" s="285">
        <f>SUM(B110:B113)</f>
        <v>5</v>
      </c>
      <c r="C114" s="285">
        <f t="shared" ref="C114:D114" si="20">SUM(C110:C113)</f>
        <v>1253.4350000000002</v>
      </c>
      <c r="D114" s="285">
        <f t="shared" si="20"/>
        <v>1460000</v>
      </c>
      <c r="M114" s="13"/>
      <c r="N114" s="12"/>
      <c r="O114" s="12"/>
      <c r="P114" s="12"/>
    </row>
    <row r="115" spans="1:16" ht="15" x14ac:dyDescent="0.25">
      <c r="A115" s="15" t="s">
        <v>14</v>
      </c>
      <c r="B115" s="15">
        <v>1</v>
      </c>
      <c r="C115" s="199">
        <v>60.5</v>
      </c>
      <c r="D115" s="107">
        <v>3025</v>
      </c>
      <c r="M115" s="108"/>
      <c r="N115" s="15"/>
      <c r="O115" s="15">
        <v>1</v>
      </c>
      <c r="P115" s="15">
        <v>1</v>
      </c>
    </row>
    <row r="116" spans="1:16" s="262" customFormat="1" ht="15" x14ac:dyDescent="0.25">
      <c r="A116" s="260"/>
      <c r="B116" s="260">
        <f>SUM(B115)</f>
        <v>1</v>
      </c>
      <c r="C116" s="260">
        <f t="shared" ref="C116:D116" si="21">SUM(C115)</f>
        <v>60.5</v>
      </c>
      <c r="D116" s="260">
        <f t="shared" si="21"/>
        <v>3025</v>
      </c>
      <c r="M116" s="295"/>
      <c r="N116" s="260"/>
      <c r="O116" s="260"/>
      <c r="P116" s="260"/>
    </row>
    <row r="117" spans="1:16" ht="15" x14ac:dyDescent="0.2">
      <c r="A117" s="55" t="s">
        <v>15</v>
      </c>
      <c r="B117" s="16">
        <v>389</v>
      </c>
      <c r="C117" s="183">
        <v>11813.849</v>
      </c>
      <c r="D117" s="19">
        <v>1065000</v>
      </c>
      <c r="M117" s="20"/>
      <c r="N117" s="16">
        <v>0</v>
      </c>
      <c r="O117" s="16">
        <v>1</v>
      </c>
      <c r="P117" s="21">
        <v>389</v>
      </c>
    </row>
    <row r="118" spans="1:16" ht="15" x14ac:dyDescent="0.25">
      <c r="A118" s="20" t="s">
        <v>15</v>
      </c>
      <c r="B118" s="59">
        <v>95</v>
      </c>
      <c r="C118" s="20">
        <v>3446.51</v>
      </c>
      <c r="D118" s="56">
        <v>689308</v>
      </c>
      <c r="J118">
        <v>197565.54310000004</v>
      </c>
      <c r="M118" s="56"/>
      <c r="N118" s="58"/>
      <c r="O118" s="63">
        <v>1</v>
      </c>
      <c r="P118" s="63">
        <v>95</v>
      </c>
    </row>
    <row r="119" spans="1:16" s="262" customFormat="1" ht="15" x14ac:dyDescent="0.25">
      <c r="A119" s="296"/>
      <c r="B119" s="274">
        <f>SUM(B117:B118)</f>
        <v>484</v>
      </c>
      <c r="C119" s="274">
        <f t="shared" ref="C119:D119" si="22">SUM(C117:C118)</f>
        <v>15260.359</v>
      </c>
      <c r="D119" s="274">
        <f t="shared" si="22"/>
        <v>1754308</v>
      </c>
      <c r="M119" s="275"/>
      <c r="N119" s="277"/>
      <c r="O119" s="297"/>
      <c r="P119" s="297"/>
    </row>
    <row r="120" spans="1:16" ht="15" x14ac:dyDescent="0.25">
      <c r="A120" s="55" t="s">
        <v>16</v>
      </c>
      <c r="B120" s="16">
        <v>1</v>
      </c>
      <c r="C120" s="18">
        <v>1.5</v>
      </c>
      <c r="D120" s="25">
        <v>240000</v>
      </c>
      <c r="M120" s="19"/>
      <c r="N120" s="16">
        <v>1</v>
      </c>
      <c r="O120" s="16">
        <v>0</v>
      </c>
      <c r="P120" s="21">
        <v>0</v>
      </c>
    </row>
    <row r="121" spans="1:16" ht="14.25" x14ac:dyDescent="0.2">
      <c r="A121" s="49" t="s">
        <v>49</v>
      </c>
      <c r="B121" s="49">
        <v>2</v>
      </c>
      <c r="C121" s="47">
        <v>51.13</v>
      </c>
      <c r="D121" s="47">
        <v>119370</v>
      </c>
      <c r="M121" s="8"/>
      <c r="N121" s="48">
        <v>2</v>
      </c>
      <c r="O121" s="9"/>
      <c r="P121" s="9"/>
    </row>
    <row r="122" spans="1:16" ht="15" x14ac:dyDescent="0.2">
      <c r="A122" s="55" t="s">
        <v>16</v>
      </c>
      <c r="B122" s="54">
        <v>2</v>
      </c>
      <c r="C122" s="20">
        <v>58.722999999999999</v>
      </c>
      <c r="D122" s="20">
        <v>210000</v>
      </c>
      <c r="M122" s="60"/>
      <c r="N122" s="55"/>
      <c r="O122" s="55">
        <v>2</v>
      </c>
      <c r="P122" s="55">
        <v>2</v>
      </c>
    </row>
    <row r="123" spans="1:16" ht="15" x14ac:dyDescent="0.25">
      <c r="A123" s="55" t="s">
        <v>49</v>
      </c>
      <c r="B123" s="15">
        <v>37</v>
      </c>
      <c r="C123" s="25">
        <v>3032.69</v>
      </c>
      <c r="D123" s="25">
        <v>4998022</v>
      </c>
      <c r="M123" s="25"/>
      <c r="N123" s="15">
        <v>37</v>
      </c>
      <c r="O123" s="15"/>
      <c r="P123" s="15"/>
    </row>
    <row r="124" spans="1:16" ht="15" x14ac:dyDescent="0.25">
      <c r="A124" s="55" t="s">
        <v>16</v>
      </c>
      <c r="B124" s="15">
        <v>2</v>
      </c>
      <c r="C124" s="106">
        <v>267.62</v>
      </c>
      <c r="D124" s="106">
        <v>1287000</v>
      </c>
      <c r="M124" s="25"/>
      <c r="N124" s="15">
        <v>2</v>
      </c>
      <c r="O124" s="15"/>
      <c r="P124" s="15"/>
    </row>
    <row r="125" spans="1:16" ht="15" x14ac:dyDescent="0.25">
      <c r="A125" s="124" t="s">
        <v>16</v>
      </c>
      <c r="B125" s="58">
        <v>1</v>
      </c>
      <c r="C125" s="58">
        <v>1434.829</v>
      </c>
      <c r="D125" s="125">
        <v>2755000</v>
      </c>
      <c r="K125" s="67"/>
      <c r="M125" s="25"/>
      <c r="N125" s="58">
        <v>1</v>
      </c>
      <c r="O125" s="58">
        <v>0</v>
      </c>
      <c r="P125" s="58">
        <v>0</v>
      </c>
    </row>
    <row r="126" spans="1:16" s="262" customFormat="1" ht="15" x14ac:dyDescent="0.25">
      <c r="A126" s="298"/>
      <c r="B126" s="277">
        <f>SUM(B120:B125)</f>
        <v>45</v>
      </c>
      <c r="C126" s="277">
        <f t="shared" ref="C126:D126" si="23">SUM(C120:C125)</f>
        <v>4846.4920000000002</v>
      </c>
      <c r="D126" s="277">
        <f t="shared" si="23"/>
        <v>9609392</v>
      </c>
      <c r="K126" s="290"/>
      <c r="M126" s="263"/>
      <c r="N126" s="277"/>
      <c r="O126" s="277"/>
      <c r="P126" s="277"/>
    </row>
    <row r="127" spans="1:16" ht="15" x14ac:dyDescent="0.25">
      <c r="A127" s="62" t="s">
        <v>17</v>
      </c>
      <c r="B127" s="16">
        <v>15</v>
      </c>
      <c r="C127" s="18">
        <v>245.29599999999999</v>
      </c>
      <c r="D127" s="25">
        <v>273000</v>
      </c>
      <c r="K127" s="67"/>
      <c r="M127" s="19"/>
      <c r="N127" s="16">
        <v>0</v>
      </c>
      <c r="O127" s="16">
        <v>1</v>
      </c>
      <c r="P127" s="21">
        <v>15</v>
      </c>
    </row>
    <row r="128" spans="1:16" ht="14.25" x14ac:dyDescent="0.2">
      <c r="A128" s="9" t="s">
        <v>47</v>
      </c>
      <c r="B128" s="49">
        <v>4</v>
      </c>
      <c r="C128" s="47">
        <v>1337.703</v>
      </c>
      <c r="D128" s="47">
        <v>6476000</v>
      </c>
      <c r="K128" s="67"/>
      <c r="M128" s="50"/>
      <c r="N128" s="48">
        <v>4</v>
      </c>
      <c r="O128" s="9"/>
      <c r="P128" s="9"/>
    </row>
    <row r="129" spans="1:16" ht="15" x14ac:dyDescent="0.2">
      <c r="A129" s="55" t="s">
        <v>17</v>
      </c>
      <c r="B129" s="54">
        <v>59</v>
      </c>
      <c r="C129" s="20">
        <v>18820.197</v>
      </c>
      <c r="D129" s="20">
        <v>14558750</v>
      </c>
      <c r="M129" s="60"/>
      <c r="N129" s="55">
        <v>59</v>
      </c>
      <c r="O129" s="55"/>
      <c r="P129" s="55"/>
    </row>
    <row r="130" spans="1:16" s="262" customFormat="1" ht="15" x14ac:dyDescent="0.2">
      <c r="A130" s="273"/>
      <c r="B130" s="299">
        <f>SUM(B127:B129)</f>
        <v>78</v>
      </c>
      <c r="C130" s="299">
        <f t="shared" ref="C130:D130" si="24">SUM(C127:C129)</f>
        <v>20403.196</v>
      </c>
      <c r="D130" s="299">
        <f t="shared" si="24"/>
        <v>21307750</v>
      </c>
      <c r="M130" s="300"/>
      <c r="N130" s="291"/>
      <c r="O130" s="291"/>
      <c r="P130" s="301"/>
    </row>
    <row r="131" spans="1:16" ht="15" x14ac:dyDescent="0.25">
      <c r="A131" s="123" t="s">
        <v>155</v>
      </c>
      <c r="B131" s="54">
        <v>13</v>
      </c>
      <c r="C131" s="20">
        <v>3066.616</v>
      </c>
      <c r="D131" s="20">
        <v>9150300</v>
      </c>
      <c r="M131" s="60">
        <v>15396000</v>
      </c>
      <c r="N131" s="55">
        <v>13</v>
      </c>
      <c r="O131" s="55"/>
      <c r="P131" s="240"/>
    </row>
    <row r="132" spans="1:16" s="262" customFormat="1" ht="15" x14ac:dyDescent="0.25">
      <c r="A132" s="302"/>
      <c r="B132" s="299">
        <f>SUM(B131)</f>
        <v>13</v>
      </c>
      <c r="C132" s="299">
        <f t="shared" ref="C132:D132" si="25">SUM(C131)</f>
        <v>3066.616</v>
      </c>
      <c r="D132" s="299">
        <f t="shared" si="25"/>
        <v>9150300</v>
      </c>
      <c r="M132" s="300"/>
      <c r="N132" s="291"/>
      <c r="O132" s="291"/>
      <c r="P132" s="301"/>
    </row>
    <row r="133" spans="1:16" ht="15" x14ac:dyDescent="0.2">
      <c r="A133" s="55" t="s">
        <v>18</v>
      </c>
      <c r="B133" s="54">
        <v>1</v>
      </c>
      <c r="C133" s="20">
        <v>32.555</v>
      </c>
      <c r="D133" s="20">
        <v>32000</v>
      </c>
      <c r="M133" s="60"/>
      <c r="N133" s="55">
        <v>1</v>
      </c>
      <c r="O133" s="55"/>
      <c r="P133" s="55"/>
    </row>
    <row r="134" spans="1:16" s="262" customFormat="1" ht="15" x14ac:dyDescent="0.2">
      <c r="A134" s="291"/>
      <c r="B134" s="299">
        <f>SUM(B133)</f>
        <v>1</v>
      </c>
      <c r="C134" s="299">
        <f t="shared" ref="C134:D134" si="26">SUM(C133)</f>
        <v>32.555</v>
      </c>
      <c r="D134" s="299">
        <f t="shared" si="26"/>
        <v>32000</v>
      </c>
      <c r="M134" s="300"/>
      <c r="N134" s="291"/>
      <c r="O134" s="291"/>
      <c r="P134" s="301"/>
    </row>
    <row r="135" spans="1:16" ht="15" x14ac:dyDescent="0.25">
      <c r="A135" s="15" t="s">
        <v>19</v>
      </c>
      <c r="B135" s="16">
        <v>2</v>
      </c>
      <c r="C135" s="18">
        <v>61</v>
      </c>
      <c r="D135" s="19">
        <v>1500000</v>
      </c>
      <c r="M135" s="20"/>
      <c r="N135" s="16">
        <v>2</v>
      </c>
      <c r="O135" s="16">
        <v>0</v>
      </c>
      <c r="P135" s="242">
        <v>0</v>
      </c>
    </row>
    <row r="136" spans="1:16" ht="15" x14ac:dyDescent="0.25">
      <c r="A136" s="55" t="s">
        <v>65</v>
      </c>
      <c r="B136" s="16">
        <v>7</v>
      </c>
      <c r="C136" s="19">
        <v>644.13</v>
      </c>
      <c r="D136" s="19">
        <v>2907770</v>
      </c>
      <c r="M136" s="25"/>
      <c r="N136" s="32">
        <v>2</v>
      </c>
      <c r="O136" s="15">
        <v>1</v>
      </c>
      <c r="P136" s="15">
        <v>5</v>
      </c>
    </row>
    <row r="137" spans="1:16" ht="15.75" x14ac:dyDescent="0.25">
      <c r="A137" s="182" t="s">
        <v>19</v>
      </c>
      <c r="B137" s="10">
        <v>1</v>
      </c>
      <c r="C137" s="10">
        <v>40.799999999999997</v>
      </c>
      <c r="D137" s="38">
        <v>1200000</v>
      </c>
      <c r="M137" s="39"/>
      <c r="N137" s="10">
        <v>1</v>
      </c>
      <c r="O137" s="10">
        <v>0</v>
      </c>
      <c r="P137" s="10">
        <v>0</v>
      </c>
    </row>
    <row r="138" spans="1:16" ht="15" x14ac:dyDescent="0.25">
      <c r="A138" s="15" t="s">
        <v>19</v>
      </c>
      <c r="B138" s="32">
        <v>14</v>
      </c>
      <c r="C138" s="19">
        <v>823.399</v>
      </c>
      <c r="D138" s="19">
        <v>3571300</v>
      </c>
      <c r="M138" s="25"/>
      <c r="N138" s="32">
        <v>6</v>
      </c>
      <c r="O138" s="15">
        <v>1</v>
      </c>
      <c r="P138" s="15">
        <v>8</v>
      </c>
    </row>
    <row r="139" spans="1:16" ht="15" x14ac:dyDescent="0.25">
      <c r="A139" s="15" t="s">
        <v>19</v>
      </c>
      <c r="B139" s="59">
        <v>57</v>
      </c>
      <c r="C139" s="20">
        <v>5010.9219999999996</v>
      </c>
      <c r="D139" s="56">
        <v>17607832</v>
      </c>
      <c r="M139" s="57">
        <v>160080000</v>
      </c>
      <c r="N139" s="58">
        <v>18</v>
      </c>
      <c r="O139" s="58">
        <v>2</v>
      </c>
      <c r="P139" s="58">
        <v>39</v>
      </c>
    </row>
    <row r="140" spans="1:16" ht="14.25" x14ac:dyDescent="0.2">
      <c r="A140" s="9" t="s">
        <v>65</v>
      </c>
      <c r="B140" s="9">
        <v>28</v>
      </c>
      <c r="C140" s="8">
        <v>713</v>
      </c>
      <c r="D140" s="8">
        <v>1158000</v>
      </c>
      <c r="M140" s="8"/>
      <c r="N140" s="9">
        <v>0</v>
      </c>
      <c r="O140" s="9">
        <v>1</v>
      </c>
      <c r="P140" s="9">
        <v>28</v>
      </c>
    </row>
    <row r="141" spans="1:16" ht="14.25" x14ac:dyDescent="0.2">
      <c r="A141" s="7" t="s">
        <v>65</v>
      </c>
      <c r="B141" s="9">
        <v>65</v>
      </c>
      <c r="C141" s="8">
        <v>1618.56</v>
      </c>
      <c r="D141" s="8">
        <v>2500000</v>
      </c>
      <c r="M141" s="8"/>
      <c r="N141" s="9">
        <v>1</v>
      </c>
      <c r="O141" s="9">
        <v>1</v>
      </c>
      <c r="P141" s="9">
        <v>64</v>
      </c>
    </row>
    <row r="142" spans="1:16" ht="15" x14ac:dyDescent="0.25">
      <c r="A142" s="15" t="s">
        <v>163</v>
      </c>
      <c r="B142" s="15">
        <v>4</v>
      </c>
      <c r="C142" s="25">
        <v>481</v>
      </c>
      <c r="D142" s="25">
        <v>187000</v>
      </c>
      <c r="M142" s="25"/>
      <c r="N142" s="15">
        <v>4</v>
      </c>
      <c r="O142" s="15"/>
      <c r="P142" s="15"/>
    </row>
    <row r="143" spans="1:16" ht="15" x14ac:dyDescent="0.25">
      <c r="A143" s="55" t="s">
        <v>65</v>
      </c>
      <c r="B143" s="15">
        <v>8</v>
      </c>
      <c r="C143" s="197">
        <v>1990.135</v>
      </c>
      <c r="D143" s="25">
        <v>8966500</v>
      </c>
      <c r="M143" s="25"/>
      <c r="N143" s="15">
        <v>3</v>
      </c>
      <c r="O143" s="15">
        <v>1</v>
      </c>
      <c r="P143" s="15">
        <v>5</v>
      </c>
    </row>
    <row r="144" spans="1:16" ht="15" x14ac:dyDescent="0.25">
      <c r="A144" s="15" t="s">
        <v>19</v>
      </c>
      <c r="B144" s="15">
        <v>1</v>
      </c>
      <c r="C144" s="25">
        <v>61.95</v>
      </c>
      <c r="D144" s="25">
        <v>20000</v>
      </c>
      <c r="M144" s="25"/>
      <c r="N144" s="15">
        <v>1</v>
      </c>
      <c r="O144" s="15"/>
      <c r="P144" s="15"/>
    </row>
    <row r="145" spans="1:16" ht="14.25" x14ac:dyDescent="0.2">
      <c r="A145" s="9" t="s">
        <v>65</v>
      </c>
      <c r="B145" s="9">
        <v>4</v>
      </c>
      <c r="C145" s="78">
        <v>1225.3499999999999</v>
      </c>
      <c r="D145" s="8">
        <v>1096000</v>
      </c>
      <c r="M145" s="8"/>
      <c r="N145" s="9">
        <v>4</v>
      </c>
      <c r="O145" s="9" t="s">
        <v>150</v>
      </c>
      <c r="P145" s="9" t="s">
        <v>150</v>
      </c>
    </row>
    <row r="146" spans="1:16" ht="15" x14ac:dyDescent="0.25">
      <c r="A146" s="12" t="s">
        <v>65</v>
      </c>
      <c r="B146" s="12">
        <v>6</v>
      </c>
      <c r="C146" s="203">
        <v>1430.3979999999999</v>
      </c>
      <c r="D146" s="13">
        <v>357000</v>
      </c>
      <c r="M146" s="13"/>
      <c r="N146" s="12">
        <v>2</v>
      </c>
      <c r="O146" s="12">
        <v>1</v>
      </c>
      <c r="P146" s="12">
        <v>4</v>
      </c>
    </row>
    <row r="147" spans="1:16" ht="15.75" x14ac:dyDescent="0.25">
      <c r="A147" s="170" t="s">
        <v>65</v>
      </c>
      <c r="B147" s="37">
        <v>11</v>
      </c>
      <c r="C147" s="192">
        <v>2360.5749999999998</v>
      </c>
      <c r="D147" s="39">
        <v>3293600</v>
      </c>
      <c r="M147" s="39"/>
      <c r="N147" s="37">
        <v>11</v>
      </c>
      <c r="O147" s="37">
        <v>0</v>
      </c>
      <c r="P147" s="37">
        <v>0</v>
      </c>
    </row>
    <row r="148" spans="1:16" ht="14.25" x14ac:dyDescent="0.2">
      <c r="A148" s="9" t="s">
        <v>65</v>
      </c>
      <c r="B148" s="9">
        <v>1</v>
      </c>
      <c r="C148" s="113">
        <v>45</v>
      </c>
      <c r="D148" s="8"/>
      <c r="M148" s="8">
        <v>950000</v>
      </c>
      <c r="N148" s="9">
        <v>1</v>
      </c>
      <c r="O148" s="9"/>
      <c r="P148" s="9"/>
    </row>
    <row r="149" spans="1:16" s="262" customFormat="1" ht="14.25" x14ac:dyDescent="0.2">
      <c r="A149" s="271"/>
      <c r="B149" s="268">
        <f>SUM(B135:B148)</f>
        <v>209</v>
      </c>
      <c r="C149" s="268">
        <f t="shared" ref="C149:D149" si="27">SUM(C135:C148)</f>
        <v>16506.219000000001</v>
      </c>
      <c r="D149" s="268">
        <f t="shared" si="27"/>
        <v>44365002</v>
      </c>
      <c r="M149" s="266"/>
      <c r="N149" s="268"/>
      <c r="O149" s="268"/>
      <c r="P149" s="268"/>
    </row>
    <row r="150" spans="1:16" ht="14.25" x14ac:dyDescent="0.2">
      <c r="A150" s="11" t="s">
        <v>172</v>
      </c>
      <c r="B150" s="9">
        <v>3</v>
      </c>
      <c r="C150" s="113">
        <v>383.5</v>
      </c>
      <c r="D150" s="8">
        <v>303500</v>
      </c>
      <c r="M150" s="8"/>
      <c r="N150" s="9">
        <v>3</v>
      </c>
      <c r="O150" s="9"/>
      <c r="P150" s="9"/>
    </row>
    <row r="151" spans="1:16" s="262" customFormat="1" ht="14.25" x14ac:dyDescent="0.2">
      <c r="A151" s="271"/>
      <c r="B151" s="268">
        <f>SUM(B150)</f>
        <v>3</v>
      </c>
      <c r="C151" s="268">
        <f t="shared" ref="C151:D151" si="28">SUM(C150)</f>
        <v>383.5</v>
      </c>
      <c r="D151" s="268">
        <f t="shared" si="28"/>
        <v>303500</v>
      </c>
      <c r="M151" s="266"/>
      <c r="N151" s="268"/>
      <c r="O151" s="268"/>
      <c r="P151" s="268"/>
    </row>
    <row r="152" spans="1:16" ht="15" x14ac:dyDescent="0.25">
      <c r="A152" s="17" t="s">
        <v>20</v>
      </c>
      <c r="B152" s="32">
        <v>58</v>
      </c>
      <c r="C152" s="19">
        <v>2932.61</v>
      </c>
      <c r="D152" s="19">
        <v>9154000</v>
      </c>
      <c r="M152" s="25"/>
      <c r="N152" s="32">
        <v>0</v>
      </c>
      <c r="O152" s="15">
        <v>1</v>
      </c>
      <c r="P152" s="15">
        <v>58</v>
      </c>
    </row>
    <row r="153" spans="1:16" ht="15" x14ac:dyDescent="0.25">
      <c r="A153" s="15" t="s">
        <v>20</v>
      </c>
      <c r="B153" s="59">
        <v>1</v>
      </c>
      <c r="C153" s="20">
        <v>613</v>
      </c>
      <c r="D153" s="207">
        <v>155000</v>
      </c>
      <c r="M153" s="57"/>
      <c r="N153" s="58">
        <v>1</v>
      </c>
      <c r="O153" s="58"/>
      <c r="P153" s="58"/>
    </row>
    <row r="154" spans="1:16" ht="14.25" x14ac:dyDescent="0.2">
      <c r="A154" s="9" t="s">
        <v>71</v>
      </c>
      <c r="B154" s="9">
        <v>2</v>
      </c>
      <c r="C154" s="8">
        <v>1518.296</v>
      </c>
      <c r="D154" s="8">
        <v>5078000</v>
      </c>
      <c r="M154" s="8"/>
      <c r="N154" s="9">
        <v>2</v>
      </c>
      <c r="O154" s="9">
        <v>0</v>
      </c>
      <c r="P154" s="9">
        <v>0</v>
      </c>
    </row>
    <row r="155" spans="1:16" ht="15" x14ac:dyDescent="0.25">
      <c r="A155" s="7" t="s">
        <v>166</v>
      </c>
      <c r="B155" s="91">
        <v>5</v>
      </c>
      <c r="C155" s="8">
        <v>5788.1</v>
      </c>
      <c r="D155" s="8">
        <v>15325000</v>
      </c>
      <c r="M155" s="91" t="s">
        <v>150</v>
      </c>
      <c r="N155" s="92">
        <v>5</v>
      </c>
      <c r="O155" s="92" t="s">
        <v>150</v>
      </c>
      <c r="P155" s="92" t="s">
        <v>150</v>
      </c>
    </row>
    <row r="156" spans="1:16" s="262" customFormat="1" ht="15" x14ac:dyDescent="0.25">
      <c r="A156" s="303"/>
      <c r="B156" s="304">
        <f>SUM(B152:B155)</f>
        <v>66</v>
      </c>
      <c r="C156" s="304">
        <f t="shared" ref="C156:D156" si="29">SUM(C152:C155)</f>
        <v>10852.006000000001</v>
      </c>
      <c r="D156" s="304">
        <f t="shared" si="29"/>
        <v>29712000</v>
      </c>
      <c r="M156" s="304"/>
      <c r="N156" s="304"/>
      <c r="O156" s="304"/>
      <c r="P156" s="304"/>
    </row>
    <row r="157" spans="1:16" ht="14.25" x14ac:dyDescent="0.2">
      <c r="A157" s="7" t="s">
        <v>95</v>
      </c>
      <c r="B157" s="9">
        <v>3</v>
      </c>
      <c r="C157" s="8">
        <v>106.71</v>
      </c>
      <c r="D157" s="8">
        <v>150000</v>
      </c>
      <c r="M157" s="8"/>
      <c r="N157" s="9"/>
      <c r="O157" s="9">
        <v>1</v>
      </c>
      <c r="P157" s="9">
        <v>3</v>
      </c>
    </row>
    <row r="158" spans="1:16" ht="14.25" x14ac:dyDescent="0.2">
      <c r="A158" s="9" t="s">
        <v>95</v>
      </c>
      <c r="B158" s="9">
        <v>2</v>
      </c>
      <c r="C158" s="8">
        <v>43.295999999999999</v>
      </c>
      <c r="D158" s="8">
        <v>45857</v>
      </c>
      <c r="M158" s="8"/>
      <c r="N158" s="9">
        <v>2</v>
      </c>
      <c r="O158" s="9"/>
      <c r="P158" s="9"/>
    </row>
    <row r="159" spans="1:16" s="262" customFormat="1" ht="14.25" x14ac:dyDescent="0.2">
      <c r="A159" s="268"/>
      <c r="B159" s="305">
        <f>SUM(B157:B158)</f>
        <v>5</v>
      </c>
      <c r="C159" s="305">
        <f t="shared" ref="C159:D159" si="30">SUM(C157:C158)</f>
        <v>150.006</v>
      </c>
      <c r="D159" s="305">
        <f t="shared" si="30"/>
        <v>195857</v>
      </c>
      <c r="M159" s="266"/>
      <c r="N159" s="268"/>
      <c r="O159" s="268"/>
      <c r="P159" s="268"/>
    </row>
    <row r="160" spans="1:16" ht="14.25" x14ac:dyDescent="0.2">
      <c r="A160" s="9" t="s">
        <v>98</v>
      </c>
      <c r="B160" s="95">
        <v>22</v>
      </c>
      <c r="C160" s="201">
        <v>1316</v>
      </c>
      <c r="D160" s="79">
        <v>3949630</v>
      </c>
      <c r="M160" s="8"/>
      <c r="N160" s="9">
        <v>22</v>
      </c>
      <c r="O160" s="9"/>
      <c r="P160" s="9"/>
    </row>
    <row r="161" spans="1:16" ht="14.25" x14ac:dyDescent="0.2">
      <c r="A161" s="9" t="s">
        <v>21</v>
      </c>
      <c r="B161" s="9">
        <v>10</v>
      </c>
      <c r="C161" s="8">
        <v>842.58</v>
      </c>
      <c r="D161" s="8">
        <v>1704305</v>
      </c>
      <c r="J161" t="s">
        <v>159</v>
      </c>
      <c r="M161" s="8"/>
      <c r="N161" s="9">
        <v>10</v>
      </c>
      <c r="O161" s="9"/>
      <c r="P161" s="9"/>
    </row>
    <row r="162" spans="1:16" s="262" customFormat="1" ht="14.25" x14ac:dyDescent="0.2">
      <c r="A162" s="270"/>
      <c r="B162" s="268">
        <f>SUM(B160:B161)</f>
        <v>32</v>
      </c>
      <c r="C162" s="268">
        <f t="shared" ref="C162:D162" si="31">SUM(C160:C161)</f>
        <v>2158.58</v>
      </c>
      <c r="D162" s="268">
        <f t="shared" si="31"/>
        <v>5653935</v>
      </c>
      <c r="E162" s="268"/>
      <c r="M162" s="266"/>
      <c r="N162" s="268"/>
      <c r="O162" s="268"/>
      <c r="P162" s="268"/>
    </row>
    <row r="163" spans="1:16" ht="14.25" x14ac:dyDescent="0.2">
      <c r="A163" s="114" t="s">
        <v>58</v>
      </c>
      <c r="B163" s="9">
        <v>1</v>
      </c>
      <c r="C163" s="8">
        <v>517.61599999999999</v>
      </c>
      <c r="D163" s="8">
        <v>240300</v>
      </c>
      <c r="M163" s="8"/>
      <c r="N163" s="9">
        <v>1</v>
      </c>
      <c r="O163" s="9"/>
      <c r="P163" s="9"/>
    </row>
    <row r="164" spans="1:16" ht="15" x14ac:dyDescent="0.25">
      <c r="A164" s="7" t="s">
        <v>58</v>
      </c>
      <c r="B164" s="12">
        <v>1</v>
      </c>
      <c r="C164" s="8">
        <v>145.75</v>
      </c>
      <c r="D164" s="8">
        <v>55000</v>
      </c>
      <c r="M164" s="13"/>
      <c r="N164" s="12">
        <v>1</v>
      </c>
      <c r="O164" s="12"/>
      <c r="P164" s="12"/>
    </row>
    <row r="165" spans="1:16" ht="15" x14ac:dyDescent="0.25">
      <c r="A165" s="178" t="s">
        <v>22</v>
      </c>
      <c r="B165" s="12">
        <v>3</v>
      </c>
      <c r="C165" s="13">
        <v>915.49300000000005</v>
      </c>
      <c r="D165" s="13">
        <v>167000</v>
      </c>
      <c r="M165" s="13"/>
      <c r="N165" s="101">
        <v>3</v>
      </c>
      <c r="O165" s="12"/>
      <c r="P165" s="12"/>
    </row>
    <row r="166" spans="1:16" ht="14.25" x14ac:dyDescent="0.2">
      <c r="A166" s="9" t="s">
        <v>22</v>
      </c>
      <c r="B166" s="9">
        <v>2</v>
      </c>
      <c r="C166" s="8">
        <v>15463.041999999999</v>
      </c>
      <c r="D166" s="8">
        <v>5393857</v>
      </c>
      <c r="M166" s="8"/>
      <c r="N166" s="9">
        <v>2</v>
      </c>
      <c r="O166" s="9"/>
      <c r="P166" s="9"/>
    </row>
    <row r="167" spans="1:16" s="262" customFormat="1" ht="14.25" x14ac:dyDescent="0.2">
      <c r="A167" s="268"/>
      <c r="B167" s="268">
        <f>SUM(B163:B166)</f>
        <v>7</v>
      </c>
      <c r="C167" s="268">
        <f t="shared" ref="C167:D167" si="32">SUM(C163:C166)</f>
        <v>17041.900999999998</v>
      </c>
      <c r="D167" s="268">
        <f t="shared" si="32"/>
        <v>5856157</v>
      </c>
      <c r="M167" s="266"/>
      <c r="N167" s="268"/>
      <c r="O167" s="268"/>
      <c r="P167" s="268"/>
    </row>
    <row r="168" spans="1:16" ht="15" x14ac:dyDescent="0.25">
      <c r="A168" s="15" t="s">
        <v>23</v>
      </c>
      <c r="B168" s="16">
        <v>2</v>
      </c>
      <c r="C168" s="18">
        <v>676.55100000000004</v>
      </c>
      <c r="D168" s="19">
        <v>262000</v>
      </c>
      <c r="M168" s="20"/>
      <c r="N168" s="16">
        <v>2</v>
      </c>
      <c r="O168" s="16">
        <v>0</v>
      </c>
      <c r="P168" s="21">
        <v>0</v>
      </c>
    </row>
    <row r="169" spans="1:16" ht="15" x14ac:dyDescent="0.25">
      <c r="A169" s="16" t="s">
        <v>23</v>
      </c>
      <c r="B169" s="32">
        <v>1</v>
      </c>
      <c r="C169" s="19">
        <v>16</v>
      </c>
      <c r="D169" s="19">
        <v>10000</v>
      </c>
      <c r="M169" s="25"/>
      <c r="N169" s="32">
        <v>1</v>
      </c>
      <c r="O169" s="15">
        <v>0</v>
      </c>
      <c r="P169" s="15">
        <v>0</v>
      </c>
    </row>
    <row r="170" spans="1:16" ht="14.25" x14ac:dyDescent="0.2">
      <c r="A170" s="9" t="s">
        <v>74</v>
      </c>
      <c r="B170" s="9">
        <v>2</v>
      </c>
      <c r="C170" s="8">
        <v>1785.7619999999999</v>
      </c>
      <c r="D170" s="8">
        <v>8545000</v>
      </c>
      <c r="M170" s="8"/>
      <c r="N170" s="9">
        <v>2</v>
      </c>
      <c r="O170" s="9"/>
      <c r="P170" s="9"/>
    </row>
    <row r="171" spans="1:16" s="262" customFormat="1" ht="14.25" x14ac:dyDescent="0.2">
      <c r="A171" s="270"/>
      <c r="B171" s="268">
        <f>SUM(B168:B170)</f>
        <v>5</v>
      </c>
      <c r="C171" s="268">
        <f t="shared" ref="C171:D171" si="33">SUM(C168:C170)</f>
        <v>2478.3130000000001</v>
      </c>
      <c r="D171" s="268">
        <f t="shared" si="33"/>
        <v>8817000</v>
      </c>
      <c r="M171" s="266"/>
      <c r="N171" s="268"/>
      <c r="O171" s="268"/>
      <c r="P171" s="268"/>
    </row>
    <row r="172" spans="1:16" ht="15" x14ac:dyDescent="0.25">
      <c r="A172" s="96" t="s">
        <v>24</v>
      </c>
      <c r="B172" s="16">
        <v>2</v>
      </c>
      <c r="C172" s="18">
        <v>6.5975000000000001</v>
      </c>
      <c r="D172" s="19">
        <v>4035000</v>
      </c>
      <c r="M172" s="20"/>
      <c r="N172" s="16">
        <v>2</v>
      </c>
      <c r="O172" s="16">
        <v>0</v>
      </c>
      <c r="P172" s="21">
        <v>0</v>
      </c>
    </row>
    <row r="173" spans="1:16" ht="14.25" x14ac:dyDescent="0.2">
      <c r="A173" s="114" t="s">
        <v>60</v>
      </c>
      <c r="B173" s="9">
        <v>1</v>
      </c>
      <c r="C173" s="8">
        <v>574.01099999999997</v>
      </c>
      <c r="D173" s="8">
        <v>227000</v>
      </c>
      <c r="M173" s="8"/>
      <c r="N173" s="9">
        <v>1</v>
      </c>
      <c r="O173" s="9"/>
      <c r="P173" s="9"/>
    </row>
    <row r="174" spans="1:16" s="262" customFormat="1" ht="14.25" x14ac:dyDescent="0.2">
      <c r="A174" s="270"/>
      <c r="B174" s="268">
        <f>SUM(B172:B173)</f>
        <v>3</v>
      </c>
      <c r="C174" s="268">
        <f t="shared" ref="C174:D174" si="34">SUM(C172:C173)</f>
        <v>580.60849999999994</v>
      </c>
      <c r="D174" s="268">
        <f t="shared" si="34"/>
        <v>4262000</v>
      </c>
      <c r="M174" s="266"/>
      <c r="N174" s="268"/>
      <c r="O174" s="268"/>
      <c r="P174" s="268"/>
    </row>
    <row r="175" spans="1:16" ht="14.25" x14ac:dyDescent="0.2">
      <c r="A175" s="163" t="s">
        <v>72</v>
      </c>
      <c r="B175" s="49">
        <v>2</v>
      </c>
      <c r="C175" s="47">
        <v>1195.902</v>
      </c>
      <c r="D175" s="47">
        <v>1300000</v>
      </c>
      <c r="M175" s="50"/>
      <c r="N175" s="48">
        <v>2</v>
      </c>
      <c r="O175" s="9"/>
      <c r="P175" s="9"/>
    </row>
    <row r="176" spans="1:16" ht="15" x14ac:dyDescent="0.25">
      <c r="A176" s="15" t="s">
        <v>25</v>
      </c>
      <c r="B176" s="32">
        <v>1</v>
      </c>
      <c r="C176" s="19">
        <v>826.13</v>
      </c>
      <c r="D176" s="19">
        <v>2750000</v>
      </c>
      <c r="M176" s="25"/>
      <c r="N176" s="32">
        <v>1</v>
      </c>
      <c r="O176" s="15">
        <v>0</v>
      </c>
      <c r="P176" s="15">
        <v>0</v>
      </c>
    </row>
    <row r="177" spans="1:16" ht="15" x14ac:dyDescent="0.25">
      <c r="A177" s="23" t="s">
        <v>25</v>
      </c>
      <c r="B177" s="59">
        <v>4</v>
      </c>
      <c r="C177" s="20">
        <v>4767.2730000000001</v>
      </c>
      <c r="D177" s="56">
        <v>19096240</v>
      </c>
      <c r="M177" s="57"/>
      <c r="N177" s="58">
        <v>4</v>
      </c>
      <c r="O177" s="58"/>
      <c r="P177" s="58"/>
    </row>
    <row r="178" spans="1:16" ht="15" x14ac:dyDescent="0.25">
      <c r="A178" s="7" t="s">
        <v>72</v>
      </c>
      <c r="B178" s="12">
        <v>1</v>
      </c>
      <c r="C178" s="8">
        <v>496.99</v>
      </c>
      <c r="D178" s="8">
        <v>2010000</v>
      </c>
      <c r="M178" s="103"/>
      <c r="N178" s="12">
        <v>1</v>
      </c>
      <c r="O178" s="12"/>
      <c r="P178" s="12"/>
    </row>
    <row r="179" spans="1:16" ht="14.25" x14ac:dyDescent="0.2">
      <c r="A179" s="158" t="s">
        <v>72</v>
      </c>
      <c r="B179" s="9">
        <v>1</v>
      </c>
      <c r="C179" s="8">
        <v>1169.5</v>
      </c>
      <c r="D179" s="8">
        <v>5200000</v>
      </c>
      <c r="M179" s="8"/>
      <c r="N179" s="9">
        <v>1</v>
      </c>
      <c r="O179" s="9" t="s">
        <v>150</v>
      </c>
      <c r="P179" s="9" t="s">
        <v>150</v>
      </c>
    </row>
    <row r="180" spans="1:16" ht="15" x14ac:dyDescent="0.25">
      <c r="A180" s="55" t="s">
        <v>25</v>
      </c>
      <c r="B180" s="15">
        <v>2</v>
      </c>
      <c r="C180" s="106">
        <v>766.524</v>
      </c>
      <c r="D180" s="106">
        <v>6023000</v>
      </c>
      <c r="M180" s="25"/>
      <c r="N180" s="17">
        <v>2</v>
      </c>
      <c r="O180" s="15"/>
      <c r="P180" s="15"/>
    </row>
    <row r="181" spans="1:16" ht="15" x14ac:dyDescent="0.25">
      <c r="A181" s="162" t="s">
        <v>25</v>
      </c>
      <c r="B181" s="15">
        <v>1</v>
      </c>
      <c r="C181" s="25">
        <v>90</v>
      </c>
      <c r="D181" s="25">
        <v>1708</v>
      </c>
      <c r="M181" s="219"/>
      <c r="N181" s="17">
        <v>1</v>
      </c>
      <c r="O181" s="15">
        <v>0</v>
      </c>
      <c r="P181" s="15">
        <v>0</v>
      </c>
    </row>
    <row r="182" spans="1:16" ht="15" x14ac:dyDescent="0.25">
      <c r="A182" s="138" t="s">
        <v>25</v>
      </c>
      <c r="B182" s="138">
        <v>3</v>
      </c>
      <c r="C182" s="139">
        <v>747.64099999999996</v>
      </c>
      <c r="D182" s="139">
        <v>660000</v>
      </c>
      <c r="M182" s="138"/>
      <c r="N182" s="138">
        <v>3</v>
      </c>
      <c r="O182" s="138" t="s">
        <v>150</v>
      </c>
      <c r="P182" s="138" t="s">
        <v>150</v>
      </c>
    </row>
    <row r="183" spans="1:16" s="262" customFormat="1" ht="15" x14ac:dyDescent="0.25">
      <c r="A183" s="306"/>
      <c r="B183" s="260">
        <f>SUM(B175:B182)</f>
        <v>15</v>
      </c>
      <c r="C183" s="260">
        <f t="shared" ref="C183:D183" si="35">SUM(C175:C182)</f>
        <v>10059.959999999999</v>
      </c>
      <c r="D183" s="260">
        <f t="shared" si="35"/>
        <v>37040948</v>
      </c>
      <c r="M183" s="260"/>
      <c r="N183" s="260"/>
      <c r="O183" s="260"/>
      <c r="P183" s="260"/>
    </row>
    <row r="184" spans="1:16" ht="15" x14ac:dyDescent="0.25">
      <c r="A184" s="81" t="s">
        <v>26</v>
      </c>
      <c r="B184" s="16">
        <v>1</v>
      </c>
      <c r="C184" s="196">
        <v>2.1070000000000002</v>
      </c>
      <c r="D184" s="24">
        <v>300000</v>
      </c>
      <c r="M184" s="20"/>
      <c r="N184" s="16">
        <v>1</v>
      </c>
      <c r="O184" s="16">
        <v>0</v>
      </c>
      <c r="P184" s="21">
        <v>0</v>
      </c>
    </row>
    <row r="185" spans="1:16" s="262" customFormat="1" ht="15" x14ac:dyDescent="0.25">
      <c r="A185" s="306"/>
      <c r="B185" s="307">
        <f>SUM(B184)</f>
        <v>1</v>
      </c>
      <c r="C185" s="307">
        <f t="shared" ref="C185:D185" si="36">SUM(C184)</f>
        <v>2.1070000000000002</v>
      </c>
      <c r="D185" s="307">
        <f t="shared" si="36"/>
        <v>300000</v>
      </c>
      <c r="M185" s="296"/>
      <c r="N185" s="307"/>
      <c r="O185" s="307"/>
      <c r="P185" s="308"/>
    </row>
    <row r="186" spans="1:16" ht="14.25" x14ac:dyDescent="0.2">
      <c r="A186" s="165" t="s">
        <v>110</v>
      </c>
      <c r="B186" s="9">
        <v>45</v>
      </c>
      <c r="C186" s="79">
        <v>1466.75</v>
      </c>
      <c r="D186" s="119">
        <v>3700000</v>
      </c>
      <c r="M186" s="8"/>
      <c r="N186" s="9"/>
      <c r="O186" s="9">
        <v>1</v>
      </c>
      <c r="P186" s="9">
        <v>45</v>
      </c>
    </row>
    <row r="187" spans="1:16" ht="15" x14ac:dyDescent="0.25">
      <c r="A187" s="95" t="s">
        <v>110</v>
      </c>
      <c r="B187" s="129">
        <v>201</v>
      </c>
      <c r="C187" s="79">
        <v>15234.513000000001</v>
      </c>
      <c r="D187" s="130">
        <v>12213200</v>
      </c>
      <c r="M187" s="8"/>
      <c r="N187" s="9">
        <v>25</v>
      </c>
      <c r="O187" s="9">
        <v>1</v>
      </c>
      <c r="P187" s="9">
        <v>176</v>
      </c>
    </row>
    <row r="188" spans="1:16" s="262" customFormat="1" ht="14.25" x14ac:dyDescent="0.2">
      <c r="A188" s="305"/>
      <c r="B188" s="309">
        <f>SUM(B186:B187)</f>
        <v>246</v>
      </c>
      <c r="C188" s="309">
        <f t="shared" ref="C188:D188" si="37">SUM(C186:C187)</f>
        <v>16701.262999999999</v>
      </c>
      <c r="D188" s="309">
        <f t="shared" si="37"/>
        <v>15913200</v>
      </c>
      <c r="M188" s="266"/>
      <c r="N188" s="310"/>
      <c r="O188" s="310"/>
      <c r="P188" s="310"/>
    </row>
    <row r="189" spans="1:16" ht="15.75" thickBot="1" x14ac:dyDescent="0.3">
      <c r="A189" s="22" t="s">
        <v>27</v>
      </c>
      <c r="B189" s="255">
        <v>1</v>
      </c>
      <c r="C189" s="18">
        <v>1538.7260000000001</v>
      </c>
      <c r="D189" s="214">
        <v>990000</v>
      </c>
      <c r="M189" s="20"/>
      <c r="N189" s="233">
        <v>1</v>
      </c>
      <c r="O189" s="237">
        <v>0</v>
      </c>
      <c r="P189" s="243">
        <v>0</v>
      </c>
    </row>
    <row r="190" spans="1:16" ht="15.75" thickBot="1" x14ac:dyDescent="0.3">
      <c r="A190" s="17" t="s">
        <v>62</v>
      </c>
      <c r="B190" s="256">
        <v>1</v>
      </c>
      <c r="C190" s="19">
        <v>791.96</v>
      </c>
      <c r="D190" s="215">
        <v>2000000.03</v>
      </c>
      <c r="M190" s="25"/>
      <c r="N190" s="234">
        <v>1</v>
      </c>
      <c r="O190" s="86" t="s">
        <v>150</v>
      </c>
      <c r="P190" s="86" t="s">
        <v>150</v>
      </c>
    </row>
    <row r="191" spans="1:16" ht="15.75" thickBot="1" x14ac:dyDescent="0.3">
      <c r="A191" s="87" t="s">
        <v>27</v>
      </c>
      <c r="B191" s="254">
        <v>4</v>
      </c>
      <c r="C191" s="19">
        <v>590.59900000000005</v>
      </c>
      <c r="D191" s="213">
        <v>5912000</v>
      </c>
      <c r="M191" s="25"/>
      <c r="N191" s="232">
        <v>4</v>
      </c>
      <c r="O191" s="88">
        <v>0</v>
      </c>
      <c r="P191" s="88">
        <v>0</v>
      </c>
    </row>
    <row r="192" spans="1:16" ht="15" x14ac:dyDescent="0.25">
      <c r="A192" s="85" t="s">
        <v>27</v>
      </c>
      <c r="B192" s="248">
        <v>88</v>
      </c>
      <c r="C192" s="189">
        <v>5739.8149999999996</v>
      </c>
      <c r="D192" s="206">
        <v>26293593</v>
      </c>
      <c r="M192" s="57"/>
      <c r="N192" s="228">
        <v>40</v>
      </c>
      <c r="O192" s="236">
        <v>2</v>
      </c>
      <c r="P192" s="236">
        <v>48</v>
      </c>
    </row>
    <row r="193" spans="1:16" ht="14.25" x14ac:dyDescent="0.2">
      <c r="A193" s="9" t="s">
        <v>62</v>
      </c>
      <c r="B193" s="9">
        <v>9</v>
      </c>
      <c r="C193" s="8">
        <v>2125.2289999999998</v>
      </c>
      <c r="D193" s="184">
        <v>8105873</v>
      </c>
      <c r="M193" s="8"/>
      <c r="N193" s="11">
        <v>9</v>
      </c>
      <c r="O193" s="9"/>
      <c r="P193" s="9"/>
    </row>
    <row r="194" spans="1:16" ht="15" x14ac:dyDescent="0.25">
      <c r="A194" s="17" t="s">
        <v>62</v>
      </c>
      <c r="B194" s="15">
        <v>28</v>
      </c>
      <c r="C194" s="25">
        <v>3502</v>
      </c>
      <c r="D194" s="25">
        <v>10820000</v>
      </c>
      <c r="M194" s="25"/>
      <c r="N194" s="17">
        <v>14</v>
      </c>
      <c r="O194" s="15">
        <v>1</v>
      </c>
      <c r="P194" s="15">
        <v>14</v>
      </c>
    </row>
    <row r="195" spans="1:16" ht="15" x14ac:dyDescent="0.25">
      <c r="A195" s="85" t="s">
        <v>165</v>
      </c>
      <c r="B195" s="15">
        <v>2</v>
      </c>
      <c r="C195" s="25">
        <v>677.42</v>
      </c>
      <c r="D195" s="25">
        <v>116000</v>
      </c>
      <c r="M195" s="25"/>
      <c r="N195" s="17">
        <v>2</v>
      </c>
      <c r="O195" s="15"/>
      <c r="P195" s="15"/>
    </row>
    <row r="196" spans="1:16" ht="15" x14ac:dyDescent="0.25">
      <c r="A196" s="15" t="s">
        <v>62</v>
      </c>
      <c r="B196" s="15">
        <v>1</v>
      </c>
      <c r="C196" s="25">
        <v>657.70799999999997</v>
      </c>
      <c r="D196" s="25">
        <v>320000</v>
      </c>
      <c r="M196" s="25"/>
      <c r="N196" s="17">
        <v>1</v>
      </c>
      <c r="O196" s="15"/>
      <c r="P196" s="15"/>
    </row>
    <row r="197" spans="1:16" ht="15" x14ac:dyDescent="0.25">
      <c r="A197" s="165" t="s">
        <v>62</v>
      </c>
      <c r="B197" s="91">
        <v>4</v>
      </c>
      <c r="C197" s="8">
        <v>2393.77</v>
      </c>
      <c r="D197" s="8">
        <v>1405000</v>
      </c>
      <c r="M197" s="91" t="s">
        <v>150</v>
      </c>
      <c r="N197" s="229">
        <v>4</v>
      </c>
      <c r="O197" s="92" t="s">
        <v>150</v>
      </c>
      <c r="P197" s="92" t="s">
        <v>150</v>
      </c>
    </row>
    <row r="198" spans="1:16" ht="15" x14ac:dyDescent="0.25">
      <c r="A198" s="12" t="s">
        <v>62</v>
      </c>
      <c r="B198" s="12">
        <v>2</v>
      </c>
      <c r="C198" s="13">
        <v>678.6</v>
      </c>
      <c r="D198" s="13">
        <v>520000</v>
      </c>
      <c r="M198" s="13"/>
      <c r="N198" s="98">
        <v>2</v>
      </c>
      <c r="O198" s="12"/>
      <c r="P198" s="102"/>
    </row>
    <row r="199" spans="1:16" ht="14.25" x14ac:dyDescent="0.2">
      <c r="A199" s="77" t="s">
        <v>174</v>
      </c>
      <c r="B199" s="9">
        <v>1</v>
      </c>
      <c r="C199" s="8">
        <v>479.464</v>
      </c>
      <c r="D199" s="8">
        <v>302062</v>
      </c>
      <c r="M199" s="8"/>
      <c r="N199" s="11">
        <v>1</v>
      </c>
      <c r="O199" s="9"/>
      <c r="P199" s="9"/>
    </row>
    <row r="200" spans="1:16" s="262" customFormat="1" ht="14.25" x14ac:dyDescent="0.2">
      <c r="A200" s="305"/>
      <c r="B200" s="292">
        <f>SUM(B189:B199)</f>
        <v>141</v>
      </c>
      <c r="C200" s="292">
        <f t="shared" ref="C200:D200" si="38">SUM(C189:C199)</f>
        <v>19175.290999999997</v>
      </c>
      <c r="D200" s="292">
        <f t="shared" si="38"/>
        <v>56784528.030000001</v>
      </c>
      <c r="M200" s="311"/>
      <c r="N200" s="312"/>
      <c r="O200" s="292"/>
      <c r="P200" s="305"/>
    </row>
    <row r="201" spans="1:16" ht="15" x14ac:dyDescent="0.25">
      <c r="A201" s="81" t="s">
        <v>28</v>
      </c>
      <c r="B201" s="231">
        <v>490</v>
      </c>
      <c r="C201" s="193">
        <v>21541.306</v>
      </c>
      <c r="D201" s="209">
        <v>74881000</v>
      </c>
      <c r="M201" s="223">
        <v>89000000</v>
      </c>
      <c r="N201" s="231">
        <v>29</v>
      </c>
      <c r="O201" s="231">
        <v>8</v>
      </c>
      <c r="P201" s="242">
        <v>461</v>
      </c>
    </row>
    <row r="202" spans="1:16" ht="15" x14ac:dyDescent="0.25">
      <c r="A202" s="23" t="s">
        <v>51</v>
      </c>
      <c r="B202" s="16"/>
      <c r="C202" s="19">
        <v>58.584000000000003</v>
      </c>
      <c r="D202" s="19">
        <v>234336</v>
      </c>
      <c r="M202" s="25"/>
      <c r="N202" s="32"/>
      <c r="O202" s="15"/>
      <c r="P202" s="15"/>
    </row>
    <row r="203" spans="1:16" ht="14.25" x14ac:dyDescent="0.2">
      <c r="A203" s="7" t="s">
        <v>51</v>
      </c>
      <c r="B203" s="49">
        <v>4</v>
      </c>
      <c r="C203" s="186">
        <v>864.94200000000001</v>
      </c>
      <c r="D203" s="47">
        <v>4140000</v>
      </c>
      <c r="M203" s="8"/>
      <c r="N203" s="48">
        <v>4</v>
      </c>
      <c r="O203" s="9"/>
      <c r="P203" s="9"/>
    </row>
    <row r="204" spans="1:16" ht="15" x14ac:dyDescent="0.25">
      <c r="A204" s="81" t="s">
        <v>28</v>
      </c>
      <c r="B204" s="32">
        <v>3</v>
      </c>
      <c r="C204" s="19">
        <v>596.923</v>
      </c>
      <c r="D204" s="19">
        <v>2650000</v>
      </c>
      <c r="M204" s="25"/>
      <c r="N204" s="32">
        <v>3</v>
      </c>
      <c r="O204" s="15">
        <v>0</v>
      </c>
      <c r="P204" s="15">
        <v>0</v>
      </c>
    </row>
    <row r="205" spans="1:16" ht="14.25" x14ac:dyDescent="0.2">
      <c r="A205" s="9" t="s">
        <v>158</v>
      </c>
      <c r="B205" s="9">
        <v>2</v>
      </c>
      <c r="C205" s="8">
        <v>5.14</v>
      </c>
      <c r="D205" s="8">
        <v>190000</v>
      </c>
      <c r="M205" s="8"/>
      <c r="N205" s="9">
        <v>2</v>
      </c>
      <c r="O205" s="9"/>
      <c r="P205" s="9"/>
    </row>
    <row r="206" spans="1:16" ht="14.25" x14ac:dyDescent="0.2">
      <c r="A206" s="9" t="s">
        <v>51</v>
      </c>
      <c r="B206" s="9">
        <v>1</v>
      </c>
      <c r="C206" s="8">
        <v>57.710999999999999</v>
      </c>
      <c r="D206" s="8">
        <v>400000</v>
      </c>
      <c r="M206" s="8"/>
      <c r="N206" s="9">
        <v>1</v>
      </c>
      <c r="O206" s="9"/>
      <c r="P206" s="9"/>
    </row>
    <row r="207" spans="1:16" ht="15" x14ac:dyDescent="0.25">
      <c r="A207" s="81" t="s">
        <v>158</v>
      </c>
      <c r="B207" s="15">
        <v>425</v>
      </c>
      <c r="C207" s="25">
        <v>2690</v>
      </c>
      <c r="D207" s="25">
        <v>12940000</v>
      </c>
      <c r="M207" s="25"/>
      <c r="N207" s="15">
        <v>1</v>
      </c>
      <c r="O207" s="15">
        <v>1</v>
      </c>
      <c r="P207" s="15">
        <v>424</v>
      </c>
    </row>
    <row r="208" spans="1:16" ht="15" x14ac:dyDescent="0.25">
      <c r="A208" s="7" t="s">
        <v>51</v>
      </c>
      <c r="B208" s="12">
        <v>23</v>
      </c>
      <c r="C208" s="8">
        <v>7178.2430000000004</v>
      </c>
      <c r="D208" s="8">
        <v>20332500</v>
      </c>
      <c r="M208" s="13"/>
      <c r="N208" s="12">
        <v>23</v>
      </c>
      <c r="O208" s="12"/>
      <c r="P208" s="12"/>
    </row>
    <row r="209" spans="1:16" ht="15" x14ac:dyDescent="0.25">
      <c r="A209" s="7" t="s">
        <v>51</v>
      </c>
      <c r="B209" s="91">
        <v>1</v>
      </c>
      <c r="C209" s="8">
        <v>159.5</v>
      </c>
      <c r="D209" s="8">
        <v>337000</v>
      </c>
      <c r="M209" s="91" t="s">
        <v>150</v>
      </c>
      <c r="N209" s="92">
        <v>1</v>
      </c>
      <c r="O209" s="92" t="s">
        <v>150</v>
      </c>
      <c r="P209" s="92" t="s">
        <v>150</v>
      </c>
    </row>
    <row r="210" spans="1:16" ht="15" x14ac:dyDescent="0.25">
      <c r="A210" s="15" t="s">
        <v>28</v>
      </c>
      <c r="B210" s="15">
        <v>21</v>
      </c>
      <c r="C210" s="106">
        <v>6888.5959999999995</v>
      </c>
      <c r="D210" s="106">
        <v>27427911</v>
      </c>
      <c r="M210" s="25"/>
      <c r="N210" s="15">
        <v>20</v>
      </c>
      <c r="O210" s="15">
        <v>1</v>
      </c>
      <c r="P210" s="15">
        <v>1</v>
      </c>
    </row>
    <row r="211" spans="1:16" ht="15.75" x14ac:dyDescent="0.25">
      <c r="A211" s="121" t="s">
        <v>51</v>
      </c>
      <c r="B211" s="121">
        <v>27</v>
      </c>
      <c r="C211" s="121">
        <v>3334.6750000000002</v>
      </c>
      <c r="D211" s="121">
        <v>14421000</v>
      </c>
      <c r="M211" s="122"/>
      <c r="N211" s="121">
        <v>4</v>
      </c>
      <c r="O211" s="121">
        <v>3</v>
      </c>
      <c r="P211" s="121">
        <v>20</v>
      </c>
    </row>
    <row r="212" spans="1:16" ht="15" x14ac:dyDescent="0.25">
      <c r="A212" s="173" t="s">
        <v>28</v>
      </c>
      <c r="B212" s="58">
        <v>13</v>
      </c>
      <c r="C212" s="58">
        <v>4050.4459999999999</v>
      </c>
      <c r="D212" s="125">
        <v>9168900</v>
      </c>
      <c r="M212" s="25"/>
      <c r="N212" s="58">
        <v>13</v>
      </c>
      <c r="O212" s="58">
        <v>0</v>
      </c>
      <c r="P212" s="58">
        <v>0</v>
      </c>
    </row>
    <row r="213" spans="1:16" ht="14.25" x14ac:dyDescent="0.2">
      <c r="A213" s="9" t="s">
        <v>51</v>
      </c>
      <c r="B213" s="129">
        <v>2</v>
      </c>
      <c r="C213" s="8">
        <v>125.35599999999999</v>
      </c>
      <c r="D213" s="8">
        <v>1500000</v>
      </c>
      <c r="M213" s="8"/>
      <c r="N213" s="9">
        <v>2</v>
      </c>
      <c r="O213" s="9"/>
      <c r="P213" s="9"/>
    </row>
    <row r="214" spans="1:16" ht="15" x14ac:dyDescent="0.25">
      <c r="A214" s="138" t="s">
        <v>28</v>
      </c>
      <c r="B214" s="138">
        <v>4</v>
      </c>
      <c r="C214" s="139">
        <v>3153.9920000000002</v>
      </c>
      <c r="D214" s="139">
        <v>9630000</v>
      </c>
      <c r="M214" s="138"/>
      <c r="N214" s="138">
        <v>4</v>
      </c>
      <c r="O214" s="138" t="s">
        <v>150</v>
      </c>
      <c r="P214" s="138" t="s">
        <v>150</v>
      </c>
    </row>
    <row r="215" spans="1:16" ht="15" x14ac:dyDescent="0.25">
      <c r="A215" s="138" t="s">
        <v>28</v>
      </c>
      <c r="B215" s="246">
        <v>5</v>
      </c>
      <c r="C215" s="138">
        <v>3673.4189999999999</v>
      </c>
      <c r="D215" s="138">
        <v>12380000</v>
      </c>
      <c r="M215" s="138"/>
      <c r="N215" s="138">
        <v>1</v>
      </c>
      <c r="O215" s="138">
        <v>1</v>
      </c>
      <c r="P215" s="138">
        <v>4</v>
      </c>
    </row>
    <row r="216" spans="1:16" s="262" customFormat="1" ht="15" x14ac:dyDescent="0.25">
      <c r="A216" s="260"/>
      <c r="B216" s="261">
        <f>SUM(B212:B215)</f>
        <v>24</v>
      </c>
      <c r="C216" s="261">
        <f t="shared" ref="C216:D216" si="39">SUM(C212:C215)</f>
        <v>11003.213</v>
      </c>
      <c r="D216" s="261">
        <f t="shared" si="39"/>
        <v>32678900</v>
      </c>
      <c r="M216" s="260"/>
      <c r="N216" s="260"/>
      <c r="O216" s="260"/>
      <c r="P216" s="260"/>
    </row>
    <row r="217" spans="1:16" ht="15" x14ac:dyDescent="0.25">
      <c r="A217" s="15" t="s">
        <v>29</v>
      </c>
      <c r="B217" s="16">
        <v>16</v>
      </c>
      <c r="C217" s="18">
        <v>6877.6229999999996</v>
      </c>
      <c r="D217" s="19">
        <v>14470000</v>
      </c>
      <c r="M217" s="20"/>
      <c r="N217" s="16">
        <v>16</v>
      </c>
      <c r="O217" s="16">
        <v>0</v>
      </c>
      <c r="P217" s="21">
        <v>0</v>
      </c>
    </row>
    <row r="218" spans="1:16" ht="15" x14ac:dyDescent="0.25">
      <c r="A218" s="15" t="s">
        <v>29</v>
      </c>
      <c r="B218" s="32">
        <v>1</v>
      </c>
      <c r="C218" s="19">
        <v>515</v>
      </c>
      <c r="D218" s="19">
        <v>980000</v>
      </c>
      <c r="M218" s="25"/>
      <c r="N218" s="32">
        <v>1</v>
      </c>
      <c r="O218" s="15">
        <v>0</v>
      </c>
      <c r="P218" s="15">
        <v>0</v>
      </c>
    </row>
    <row r="219" spans="1:16" ht="15" x14ac:dyDescent="0.25">
      <c r="A219" s="55" t="s">
        <v>29</v>
      </c>
      <c r="B219" s="59">
        <v>1</v>
      </c>
      <c r="C219" s="20">
        <v>87.11</v>
      </c>
      <c r="D219" s="58">
        <v>392000</v>
      </c>
      <c r="M219" s="57"/>
      <c r="N219" s="58"/>
      <c r="O219" s="58"/>
      <c r="P219" s="58">
        <v>1</v>
      </c>
    </row>
    <row r="220" spans="1:16" ht="14.25" x14ac:dyDescent="0.2">
      <c r="A220" s="7" t="s">
        <v>67</v>
      </c>
      <c r="B220" s="9">
        <v>81</v>
      </c>
      <c r="C220" s="8">
        <v>4209.9570000000003</v>
      </c>
      <c r="D220" s="8">
        <v>21691500</v>
      </c>
      <c r="M220" s="8"/>
      <c r="N220" s="9"/>
      <c r="O220" s="9">
        <v>6</v>
      </c>
      <c r="P220" s="9">
        <v>81</v>
      </c>
    </row>
    <row r="221" spans="1:16" ht="15" x14ac:dyDescent="0.25">
      <c r="A221" s="12" t="s">
        <v>29</v>
      </c>
      <c r="B221" s="12">
        <v>1</v>
      </c>
      <c r="C221" s="13">
        <v>1050</v>
      </c>
      <c r="D221" s="13">
        <v>7720000</v>
      </c>
      <c r="M221" s="13"/>
      <c r="N221" s="101">
        <v>1</v>
      </c>
      <c r="O221" s="12"/>
      <c r="P221" s="12"/>
    </row>
    <row r="222" spans="1:16" ht="14.25" x14ac:dyDescent="0.2">
      <c r="A222" s="9" t="s">
        <v>67</v>
      </c>
      <c r="B222" s="9">
        <v>2</v>
      </c>
      <c r="C222" s="113">
        <v>69.06</v>
      </c>
      <c r="D222" s="8">
        <v>1864000</v>
      </c>
      <c r="M222" s="8"/>
      <c r="N222" s="9">
        <v>2</v>
      </c>
      <c r="O222" s="9"/>
      <c r="P222" s="9"/>
    </row>
    <row r="223" spans="1:16" s="262" customFormat="1" ht="14.25" x14ac:dyDescent="0.2">
      <c r="A223" s="268"/>
      <c r="B223" s="268">
        <f>SUM(B217:B222)</f>
        <v>102</v>
      </c>
      <c r="C223" s="268">
        <f t="shared" ref="C223:D223" si="40">SUM(C217:C222)</f>
        <v>12808.749999999998</v>
      </c>
      <c r="D223" s="268">
        <f t="shared" si="40"/>
        <v>47117500</v>
      </c>
      <c r="M223" s="266"/>
      <c r="N223" s="268"/>
      <c r="O223" s="268"/>
      <c r="P223" s="268"/>
    </row>
    <row r="224" spans="1:16" ht="15" x14ac:dyDescent="0.25">
      <c r="A224" s="15" t="s">
        <v>30</v>
      </c>
      <c r="B224" s="16">
        <v>2</v>
      </c>
      <c r="C224" s="18">
        <v>1517.383</v>
      </c>
      <c r="D224" s="19">
        <v>2860000</v>
      </c>
      <c r="M224" s="20"/>
      <c r="N224" s="16">
        <v>2</v>
      </c>
      <c r="O224" s="16">
        <v>0</v>
      </c>
      <c r="P224" s="21">
        <v>0</v>
      </c>
    </row>
    <row r="225" spans="1:16" s="262" customFormat="1" ht="15" x14ac:dyDescent="0.25">
      <c r="A225" s="260"/>
      <c r="B225" s="307">
        <f>SUM(B224)</f>
        <v>2</v>
      </c>
      <c r="C225" s="307">
        <f t="shared" ref="C225:D225" si="41">SUM(C224)</f>
        <v>1517.383</v>
      </c>
      <c r="D225" s="307">
        <f t="shared" si="41"/>
        <v>2860000</v>
      </c>
      <c r="M225" s="296"/>
      <c r="N225" s="307"/>
      <c r="O225" s="307"/>
      <c r="P225" s="308"/>
    </row>
    <row r="226" spans="1:16" ht="14.25" x14ac:dyDescent="0.2">
      <c r="A226" s="9" t="s">
        <v>75</v>
      </c>
      <c r="B226" s="49">
        <v>7</v>
      </c>
      <c r="C226" s="47">
        <v>6680.7820000000002</v>
      </c>
      <c r="D226" s="47">
        <v>15016000</v>
      </c>
      <c r="M226" s="50"/>
      <c r="N226" s="48">
        <v>7</v>
      </c>
      <c r="O226" s="9"/>
      <c r="P226" s="9"/>
    </row>
    <row r="227" spans="1:16" ht="15" x14ac:dyDescent="0.25">
      <c r="A227" s="15" t="s">
        <v>31</v>
      </c>
      <c r="B227" s="32">
        <v>1</v>
      </c>
      <c r="C227" s="19">
        <v>2172.54</v>
      </c>
      <c r="D227" s="19">
        <v>6750000</v>
      </c>
      <c r="M227" s="25"/>
      <c r="N227" s="32">
        <v>1</v>
      </c>
      <c r="O227" s="15">
        <v>0</v>
      </c>
      <c r="P227" s="15">
        <v>0</v>
      </c>
    </row>
    <row r="228" spans="1:16" ht="15.75" thickBot="1" x14ac:dyDescent="0.3">
      <c r="A228" s="55" t="s">
        <v>31</v>
      </c>
      <c r="B228" s="59">
        <v>4</v>
      </c>
      <c r="C228" s="20">
        <v>572.52300000000002</v>
      </c>
      <c r="D228" s="56">
        <v>3721300</v>
      </c>
      <c r="M228" s="57"/>
      <c r="N228" s="58">
        <v>1</v>
      </c>
      <c r="O228" s="58">
        <v>1</v>
      </c>
      <c r="P228" s="58">
        <v>3</v>
      </c>
    </row>
    <row r="229" spans="1:16" ht="14.25" x14ac:dyDescent="0.2">
      <c r="A229" s="94" t="s">
        <v>75</v>
      </c>
      <c r="B229" s="9">
        <v>3</v>
      </c>
      <c r="C229" s="8">
        <v>1931.7</v>
      </c>
      <c r="D229" s="8">
        <v>6298000</v>
      </c>
      <c r="M229" s="8"/>
      <c r="N229" s="9">
        <v>3</v>
      </c>
      <c r="O229" s="9" t="s">
        <v>150</v>
      </c>
      <c r="P229" s="9" t="s">
        <v>150</v>
      </c>
    </row>
    <row r="230" spans="1:16" ht="15" x14ac:dyDescent="0.25">
      <c r="A230" s="15" t="s">
        <v>31</v>
      </c>
      <c r="B230" s="15">
        <v>7</v>
      </c>
      <c r="C230" s="106">
        <v>4417.7839999999997</v>
      </c>
      <c r="D230" s="107">
        <v>8134500</v>
      </c>
      <c r="M230" s="108"/>
      <c r="N230" s="15">
        <v>7</v>
      </c>
      <c r="O230" s="15"/>
      <c r="P230" s="15"/>
    </row>
    <row r="231" spans="1:16" ht="15.75" x14ac:dyDescent="0.25">
      <c r="A231" s="10" t="s">
        <v>75</v>
      </c>
      <c r="B231" s="10">
        <v>2</v>
      </c>
      <c r="C231" s="10">
        <v>151.68299999999999</v>
      </c>
      <c r="D231" s="10">
        <v>260000</v>
      </c>
      <c r="M231" s="39"/>
      <c r="N231" s="10">
        <v>2</v>
      </c>
      <c r="O231" s="10"/>
      <c r="P231" s="10"/>
    </row>
    <row r="232" spans="1:16" ht="15" x14ac:dyDescent="0.25">
      <c r="A232" s="138" t="s">
        <v>31</v>
      </c>
      <c r="B232" s="138">
        <v>10</v>
      </c>
      <c r="C232" s="139">
        <v>2685.4450000000002</v>
      </c>
      <c r="D232" s="139">
        <v>4270000</v>
      </c>
      <c r="M232" s="138"/>
      <c r="N232" s="138">
        <v>10</v>
      </c>
      <c r="O232" s="138" t="s">
        <v>150</v>
      </c>
      <c r="P232" s="138" t="s">
        <v>150</v>
      </c>
    </row>
    <row r="233" spans="1:16" s="262" customFormat="1" ht="15" x14ac:dyDescent="0.25">
      <c r="A233" s="259"/>
      <c r="B233" s="260">
        <f>SUM(B226:B232)</f>
        <v>34</v>
      </c>
      <c r="C233" s="260">
        <f t="shared" ref="C233:D233" si="42">SUM(C226:C232)</f>
        <v>18612.456999999999</v>
      </c>
      <c r="D233" s="260">
        <f t="shared" si="42"/>
        <v>44449800</v>
      </c>
      <c r="M233" s="260"/>
      <c r="N233" s="260"/>
      <c r="O233" s="260"/>
      <c r="P233" s="260"/>
    </row>
    <row r="234" spans="1:16" ht="15" x14ac:dyDescent="0.25">
      <c r="A234" s="17" t="s">
        <v>147</v>
      </c>
      <c r="B234" s="16">
        <v>257</v>
      </c>
      <c r="C234" s="18">
        <v>8070.598</v>
      </c>
      <c r="D234" s="19">
        <v>1027246</v>
      </c>
      <c r="M234" s="20"/>
      <c r="N234" s="16">
        <v>0</v>
      </c>
      <c r="O234" s="16">
        <v>2</v>
      </c>
      <c r="P234" s="21">
        <v>257</v>
      </c>
    </row>
    <row r="235" spans="1:16" s="262" customFormat="1" ht="15" x14ac:dyDescent="0.25">
      <c r="A235" s="259"/>
      <c r="B235" s="307">
        <f>SUM(B234)</f>
        <v>257</v>
      </c>
      <c r="C235" s="307">
        <f t="shared" ref="C235:D235" si="43">SUM(C234)</f>
        <v>8070.598</v>
      </c>
      <c r="D235" s="307">
        <f t="shared" si="43"/>
        <v>1027246</v>
      </c>
      <c r="M235" s="296"/>
      <c r="N235" s="313"/>
      <c r="O235" s="307"/>
      <c r="P235" s="308"/>
    </row>
    <row r="236" spans="1:16" ht="15" x14ac:dyDescent="0.25">
      <c r="A236" s="55" t="s">
        <v>32</v>
      </c>
      <c r="B236" s="59">
        <v>2</v>
      </c>
      <c r="C236" s="20">
        <v>288.267</v>
      </c>
      <c r="D236" s="56">
        <v>1080000</v>
      </c>
      <c r="M236" s="57"/>
      <c r="N236" s="227">
        <v>2</v>
      </c>
      <c r="O236" s="58"/>
      <c r="P236" s="58"/>
    </row>
    <row r="237" spans="1:16" ht="15" x14ac:dyDescent="0.25">
      <c r="A237" s="15" t="s">
        <v>164</v>
      </c>
      <c r="B237" s="15">
        <v>2</v>
      </c>
      <c r="C237" s="25">
        <v>2450</v>
      </c>
      <c r="D237" s="25">
        <v>5640000</v>
      </c>
      <c r="M237" s="25"/>
      <c r="N237" s="81">
        <v>2</v>
      </c>
      <c r="O237" s="15"/>
      <c r="P237" s="15"/>
    </row>
    <row r="238" spans="1:16" ht="15" x14ac:dyDescent="0.25">
      <c r="A238" s="140" t="s">
        <v>32</v>
      </c>
      <c r="B238" s="138">
        <v>3</v>
      </c>
      <c r="C238" s="139">
        <v>913.75800000000004</v>
      </c>
      <c r="D238" s="139">
        <v>1260000</v>
      </c>
      <c r="M238" s="138"/>
      <c r="N238" s="140">
        <v>3</v>
      </c>
      <c r="O238" s="138" t="s">
        <v>150</v>
      </c>
      <c r="P238" s="138" t="s">
        <v>150</v>
      </c>
    </row>
    <row r="239" spans="1:16" s="262" customFormat="1" ht="15.75" thickBot="1" x14ac:dyDescent="0.3">
      <c r="A239" s="306"/>
      <c r="B239" s="306">
        <f>SUM(B236:B238)</f>
        <v>7</v>
      </c>
      <c r="C239" s="306">
        <f t="shared" ref="C239:D239" si="44">SUM(C236:C238)</f>
        <v>3652.0249999999996</v>
      </c>
      <c r="D239" s="306">
        <f t="shared" si="44"/>
        <v>7980000</v>
      </c>
      <c r="M239" s="260"/>
      <c r="N239" s="306"/>
      <c r="O239" s="306"/>
      <c r="P239" s="306"/>
    </row>
    <row r="240" spans="1:16" ht="15.75" thickBot="1" x14ac:dyDescent="0.3">
      <c r="A240" s="159" t="s">
        <v>33</v>
      </c>
      <c r="B240" s="239">
        <v>270</v>
      </c>
      <c r="C240" s="202">
        <v>7553.6940000000004</v>
      </c>
      <c r="D240" s="217">
        <v>945000</v>
      </c>
      <c r="J240" s="97"/>
      <c r="K240" s="97" t="s">
        <v>168</v>
      </c>
      <c r="M240" s="20"/>
      <c r="N240" s="235">
        <v>0</v>
      </c>
      <c r="O240" s="239">
        <v>1</v>
      </c>
      <c r="P240" s="244">
        <v>270</v>
      </c>
    </row>
    <row r="241" spans="1:16" ht="15.75" thickBot="1" x14ac:dyDescent="0.3">
      <c r="A241" s="181" t="s">
        <v>33</v>
      </c>
      <c r="B241" s="257">
        <v>2</v>
      </c>
      <c r="C241" s="200">
        <v>97.331000000000003</v>
      </c>
      <c r="D241" s="216">
        <v>470000</v>
      </c>
      <c r="J241" s="97"/>
      <c r="K241" s="97" t="s">
        <v>169</v>
      </c>
      <c r="M241" s="57"/>
      <c r="N241" s="216"/>
      <c r="O241" s="216">
        <v>2</v>
      </c>
      <c r="P241" s="216">
        <v>2</v>
      </c>
    </row>
    <row r="242" spans="1:16" s="262" customFormat="1" ht="15.75" thickBot="1" x14ac:dyDescent="0.3">
      <c r="A242" s="314"/>
      <c r="B242" s="315">
        <f>SUM(B240:B241)</f>
        <v>272</v>
      </c>
      <c r="C242" s="315">
        <f t="shared" ref="C242:D242" si="45">SUM(C240:C241)</f>
        <v>7651.0250000000005</v>
      </c>
      <c r="D242" s="315">
        <f t="shared" si="45"/>
        <v>1415000</v>
      </c>
      <c r="J242" s="317"/>
      <c r="K242" s="317"/>
      <c r="M242" s="276"/>
      <c r="N242" s="316"/>
      <c r="O242" s="316"/>
      <c r="P242" s="316"/>
    </row>
    <row r="243" spans="1:16" ht="15.75" thickBot="1" x14ac:dyDescent="0.3">
      <c r="A243" s="159" t="s">
        <v>34</v>
      </c>
      <c r="B243" s="225">
        <v>1</v>
      </c>
      <c r="C243" s="185">
        <v>635</v>
      </c>
      <c r="D243" s="204">
        <v>200000</v>
      </c>
      <c r="J243" s="97"/>
      <c r="K243" s="97" t="s">
        <v>170</v>
      </c>
      <c r="M243" s="20"/>
      <c r="N243" s="225">
        <v>1</v>
      </c>
      <c r="O243" s="225">
        <v>0</v>
      </c>
      <c r="P243" s="241">
        <v>0</v>
      </c>
    </row>
    <row r="244" spans="1:16" ht="15.75" thickBot="1" x14ac:dyDescent="0.3">
      <c r="A244" s="85" t="s">
        <v>34</v>
      </c>
      <c r="B244" s="257">
        <v>623</v>
      </c>
      <c r="C244" s="200">
        <v>44945.646099999998</v>
      </c>
      <c r="D244" s="218">
        <v>60836177</v>
      </c>
      <c r="J244" s="99"/>
      <c r="K244" s="99" t="s">
        <v>171</v>
      </c>
      <c r="M244" s="57"/>
      <c r="N244" s="216"/>
      <c r="O244" s="216">
        <v>14</v>
      </c>
      <c r="P244" s="216">
        <v>623</v>
      </c>
    </row>
    <row r="245" spans="1:16" ht="15" thickBot="1" x14ac:dyDescent="0.25">
      <c r="A245" s="9" t="s">
        <v>34</v>
      </c>
      <c r="B245" s="177">
        <v>2</v>
      </c>
      <c r="C245" s="191">
        <v>700.07600000000002</v>
      </c>
      <c r="D245" s="191">
        <v>1970660</v>
      </c>
      <c r="J245" s="99"/>
      <c r="K245" s="99"/>
      <c r="M245" s="8"/>
      <c r="N245" s="177">
        <v>2</v>
      </c>
      <c r="O245" s="177"/>
      <c r="P245" s="177"/>
    </row>
    <row r="246" spans="1:16" s="262" customFormat="1" ht="15" thickBot="1" x14ac:dyDescent="0.25">
      <c r="A246" s="305"/>
      <c r="B246" s="318">
        <f>SUM(B243:B245)</f>
        <v>626</v>
      </c>
      <c r="C246" s="318">
        <f t="shared" ref="C246:D246" si="46">SUM(C243:C245)</f>
        <v>46280.722099999999</v>
      </c>
      <c r="D246" s="318">
        <f t="shared" si="46"/>
        <v>63006837</v>
      </c>
      <c r="J246" s="319"/>
      <c r="K246" s="319"/>
      <c r="M246" s="266"/>
      <c r="N246" s="318"/>
      <c r="O246" s="318"/>
      <c r="P246" s="318"/>
    </row>
    <row r="247" spans="1:16" ht="15" thickBot="1" x14ac:dyDescent="0.25">
      <c r="A247" s="177" t="s">
        <v>86</v>
      </c>
      <c r="B247" s="177">
        <v>775</v>
      </c>
      <c r="C247" s="198">
        <v>67000</v>
      </c>
      <c r="D247" s="198">
        <v>6027000</v>
      </c>
      <c r="M247" s="8"/>
      <c r="N247" s="177"/>
      <c r="O247" s="177">
        <v>1</v>
      </c>
      <c r="P247" s="177">
        <v>775</v>
      </c>
    </row>
    <row r="248" spans="1:16" s="262" customFormat="1" ht="14.25" x14ac:dyDescent="0.2">
      <c r="A248" s="305"/>
      <c r="B248" s="305">
        <f>SUM(B247)</f>
        <v>775</v>
      </c>
      <c r="C248" s="305">
        <f t="shared" ref="C248:D248" si="47">SUM(C247)</f>
        <v>67000</v>
      </c>
      <c r="D248" s="305">
        <f t="shared" si="47"/>
        <v>6027000</v>
      </c>
      <c r="M248" s="279"/>
      <c r="N248" s="305"/>
      <c r="O248" s="305"/>
      <c r="P248" s="305"/>
    </row>
    <row r="249" spans="1:16" ht="15" x14ac:dyDescent="0.25">
      <c r="A249" s="22" t="s">
        <v>35</v>
      </c>
      <c r="B249" s="16">
        <v>341</v>
      </c>
      <c r="C249" s="18">
        <v>44758.654999999999</v>
      </c>
      <c r="D249" s="19">
        <v>1645251</v>
      </c>
      <c r="M249" s="61"/>
      <c r="N249" s="16">
        <v>1</v>
      </c>
      <c r="O249" s="16">
        <v>1</v>
      </c>
      <c r="P249" s="21">
        <v>340</v>
      </c>
    </row>
    <row r="250" spans="1:16" ht="15" x14ac:dyDescent="0.25">
      <c r="A250" s="85" t="s">
        <v>35</v>
      </c>
      <c r="B250" s="59">
        <v>119</v>
      </c>
      <c r="C250" s="20">
        <v>13266.382</v>
      </c>
      <c r="D250" s="56">
        <v>1608040</v>
      </c>
      <c r="M250" s="57"/>
      <c r="N250" s="58"/>
      <c r="O250" s="58">
        <v>1</v>
      </c>
      <c r="P250" s="58">
        <v>119</v>
      </c>
    </row>
    <row r="251" spans="1:16" ht="14.25" x14ac:dyDescent="0.2">
      <c r="A251" s="95" t="s">
        <v>157</v>
      </c>
      <c r="B251" s="9">
        <v>240</v>
      </c>
      <c r="C251" s="8">
        <v>22197.55</v>
      </c>
      <c r="D251" s="119">
        <v>134000</v>
      </c>
      <c r="M251" s="8"/>
      <c r="N251" s="9"/>
      <c r="O251" s="9">
        <v>1</v>
      </c>
      <c r="P251" s="9">
        <v>240</v>
      </c>
    </row>
    <row r="252" spans="1:16" ht="14.25" x14ac:dyDescent="0.2">
      <c r="A252" s="95" t="s">
        <v>157</v>
      </c>
      <c r="B252" s="95">
        <v>2</v>
      </c>
      <c r="C252" s="8">
        <v>485.37599999999998</v>
      </c>
      <c r="D252" s="119">
        <v>178500</v>
      </c>
      <c r="M252" s="8"/>
      <c r="N252" s="9">
        <v>2</v>
      </c>
      <c r="O252" s="9"/>
      <c r="P252" s="9"/>
    </row>
    <row r="253" spans="1:16" ht="14.25" x14ac:dyDescent="0.2">
      <c r="A253" s="7" t="s">
        <v>157</v>
      </c>
      <c r="B253" s="9">
        <v>1</v>
      </c>
      <c r="C253" s="8">
        <v>97.475999999999999</v>
      </c>
      <c r="D253" s="8">
        <v>3000000</v>
      </c>
      <c r="M253" s="8"/>
      <c r="N253" s="9">
        <v>1</v>
      </c>
      <c r="O253" s="9"/>
      <c r="P253" s="9"/>
    </row>
    <row r="254" spans="1:16" ht="15" x14ac:dyDescent="0.25">
      <c r="A254" s="123" t="s">
        <v>35</v>
      </c>
      <c r="B254" s="15">
        <v>863</v>
      </c>
      <c r="C254" s="106">
        <v>129185.857</v>
      </c>
      <c r="D254" s="107">
        <v>15107694</v>
      </c>
      <c r="M254" s="108"/>
      <c r="N254" s="15">
        <v>3</v>
      </c>
      <c r="O254" s="15">
        <v>1</v>
      </c>
      <c r="P254" s="15">
        <v>860</v>
      </c>
    </row>
    <row r="255" spans="1:16" ht="14.25" x14ac:dyDescent="0.2">
      <c r="A255" s="158" t="s">
        <v>35</v>
      </c>
      <c r="B255" s="9">
        <v>200</v>
      </c>
      <c r="C255" s="8">
        <v>31454.155999999999</v>
      </c>
      <c r="D255" s="8">
        <v>4152283</v>
      </c>
      <c r="M255" s="8"/>
      <c r="N255" s="9"/>
      <c r="O255" s="9">
        <v>1</v>
      </c>
      <c r="P255" s="9">
        <v>200</v>
      </c>
    </row>
    <row r="256" spans="1:16" s="262" customFormat="1" ht="14.25" x14ac:dyDescent="0.2">
      <c r="A256" s="320"/>
      <c r="B256" s="268">
        <f>SUM(B249:B255)</f>
        <v>1766</v>
      </c>
      <c r="C256" s="268">
        <f t="shared" ref="C256:D256" si="48">SUM(C249:C255)</f>
        <v>241445.45199999999</v>
      </c>
      <c r="D256" s="268">
        <f t="shared" si="48"/>
        <v>25825768</v>
      </c>
      <c r="M256" s="266"/>
      <c r="N256" s="268"/>
      <c r="O256" s="268"/>
      <c r="P256" s="268"/>
    </row>
    <row r="257" spans="1:16" ht="15" x14ac:dyDescent="0.25">
      <c r="A257" s="22" t="s">
        <v>36</v>
      </c>
      <c r="B257" s="16">
        <v>21</v>
      </c>
      <c r="C257" s="18">
        <v>366.44400000000002</v>
      </c>
      <c r="D257" s="19">
        <v>385713</v>
      </c>
      <c r="M257" s="20"/>
      <c r="N257" s="16">
        <v>0</v>
      </c>
      <c r="O257" s="16">
        <v>3</v>
      </c>
      <c r="P257" s="21">
        <v>21</v>
      </c>
    </row>
    <row r="258" spans="1:16" ht="15" x14ac:dyDescent="0.25">
      <c r="A258" s="17" t="s">
        <v>94</v>
      </c>
      <c r="B258" s="16">
        <v>1</v>
      </c>
      <c r="C258" s="19">
        <v>21.875</v>
      </c>
      <c r="D258" s="19">
        <v>43750</v>
      </c>
      <c r="M258" s="25"/>
      <c r="N258" s="32">
        <v>1</v>
      </c>
      <c r="O258" s="15" t="s">
        <v>150</v>
      </c>
      <c r="P258" s="15" t="s">
        <v>150</v>
      </c>
    </row>
    <row r="259" spans="1:16" ht="15.75" x14ac:dyDescent="0.25">
      <c r="A259" s="160" t="s">
        <v>36</v>
      </c>
      <c r="B259" s="10">
        <v>1</v>
      </c>
      <c r="C259" s="43">
        <v>1902.588</v>
      </c>
      <c r="D259" s="41">
        <v>978300</v>
      </c>
      <c r="M259" s="39"/>
      <c r="N259" s="10">
        <v>1</v>
      </c>
      <c r="O259" s="10">
        <v>0</v>
      </c>
      <c r="P259" s="10">
        <v>0</v>
      </c>
    </row>
    <row r="260" spans="1:16" ht="15" x14ac:dyDescent="0.25">
      <c r="A260" s="85" t="s">
        <v>36</v>
      </c>
      <c r="B260" s="59">
        <v>2</v>
      </c>
      <c r="C260" s="20">
        <v>293.89999999999998</v>
      </c>
      <c r="D260" s="208">
        <v>1140000</v>
      </c>
      <c r="M260" s="222"/>
      <c r="N260" s="58">
        <v>2</v>
      </c>
      <c r="O260" s="227"/>
      <c r="P260" s="58"/>
    </row>
    <row r="261" spans="1:16" ht="15" x14ac:dyDescent="0.25">
      <c r="A261" s="17" t="s">
        <v>36</v>
      </c>
      <c r="B261" s="15">
        <v>13</v>
      </c>
      <c r="C261" s="106">
        <v>1425.1610000000001</v>
      </c>
      <c r="D261" s="109">
        <v>995000</v>
      </c>
      <c r="M261" s="110"/>
      <c r="N261" s="15"/>
      <c r="O261" s="15">
        <v>1</v>
      </c>
      <c r="P261" s="15">
        <v>13</v>
      </c>
    </row>
    <row r="262" spans="1:16" ht="15" x14ac:dyDescent="0.25">
      <c r="A262" s="180" t="s">
        <v>36</v>
      </c>
      <c r="B262" s="15">
        <v>4</v>
      </c>
      <c r="C262" s="25">
        <v>550.68100000000004</v>
      </c>
      <c r="D262" s="126">
        <v>2050000</v>
      </c>
      <c r="M262" s="126"/>
      <c r="N262" s="81">
        <v>4</v>
      </c>
      <c r="O262" s="15">
        <v>0</v>
      </c>
      <c r="P262" s="15">
        <v>0</v>
      </c>
    </row>
    <row r="263" spans="1:16" s="262" customFormat="1" ht="15" x14ac:dyDescent="0.25">
      <c r="A263" s="321"/>
      <c r="B263" s="260">
        <f>SUM(B257:B262)</f>
        <v>42</v>
      </c>
      <c r="C263" s="260">
        <f t="shared" ref="C263:D263" si="49">SUM(C257:C262)</f>
        <v>4560.6490000000003</v>
      </c>
      <c r="D263" s="260">
        <f t="shared" si="49"/>
        <v>5592763</v>
      </c>
      <c r="M263" s="322"/>
      <c r="N263" s="306"/>
      <c r="O263" s="260"/>
      <c r="P263" s="306"/>
    </row>
    <row r="264" spans="1:16" ht="14.25" x14ac:dyDescent="0.2">
      <c r="A264" s="9" t="s">
        <v>37</v>
      </c>
      <c r="B264" s="9">
        <v>2</v>
      </c>
      <c r="C264" s="8">
        <v>171.74199999999999</v>
      </c>
      <c r="D264" s="205">
        <v>1127117</v>
      </c>
      <c r="M264" s="205"/>
      <c r="N264" s="95">
        <v>2</v>
      </c>
      <c r="O264" s="9"/>
      <c r="P264" s="95"/>
    </row>
    <row r="265" spans="1:16" s="262" customFormat="1" ht="14.25" x14ac:dyDescent="0.2">
      <c r="A265" s="287"/>
      <c r="B265" s="268">
        <f>SUM(B264)</f>
        <v>2</v>
      </c>
      <c r="C265" s="268">
        <f t="shared" ref="C265:D265" si="50">SUM(C264)</f>
        <v>171.74199999999999</v>
      </c>
      <c r="D265" s="268">
        <f t="shared" si="50"/>
        <v>1127117</v>
      </c>
      <c r="M265" s="269"/>
      <c r="N265" s="305"/>
      <c r="O265" s="268"/>
      <c r="P265" s="305"/>
    </row>
    <row r="266" spans="1:16" ht="15.75" x14ac:dyDescent="0.25">
      <c r="A266" s="123" t="s">
        <v>148</v>
      </c>
      <c r="B266" s="16">
        <v>81</v>
      </c>
      <c r="C266" s="18">
        <v>1745.556</v>
      </c>
      <c r="D266" s="19">
        <v>175000</v>
      </c>
      <c r="K266" s="112"/>
      <c r="M266" s="20"/>
      <c r="N266" s="16">
        <v>0</v>
      </c>
      <c r="O266" s="16">
        <v>1</v>
      </c>
      <c r="P266" s="21">
        <v>81</v>
      </c>
    </row>
    <row r="267" spans="1:16" s="262" customFormat="1" ht="15.75" x14ac:dyDescent="0.25">
      <c r="A267" s="302"/>
      <c r="B267" s="307">
        <f>SUM(B266)</f>
        <v>81</v>
      </c>
      <c r="C267" s="307">
        <f t="shared" ref="C267:D267" si="51">SUM(C266)</f>
        <v>1745.556</v>
      </c>
      <c r="D267" s="307">
        <f t="shared" si="51"/>
        <v>175000</v>
      </c>
      <c r="K267" s="323"/>
      <c r="M267" s="296"/>
      <c r="N267" s="313"/>
      <c r="O267" s="313"/>
      <c r="P267" s="324"/>
    </row>
    <row r="268" spans="1:16" ht="15" x14ac:dyDescent="0.25">
      <c r="A268" s="15" t="s">
        <v>69</v>
      </c>
      <c r="B268" s="16"/>
      <c r="C268" s="24">
        <v>539.96</v>
      </c>
      <c r="D268" s="19">
        <v>278876</v>
      </c>
      <c r="M268" s="25"/>
      <c r="N268" s="226"/>
      <c r="O268" s="81"/>
      <c r="P268" s="81"/>
    </row>
    <row r="269" spans="1:16" ht="15" x14ac:dyDescent="0.25">
      <c r="A269" s="15" t="s">
        <v>38</v>
      </c>
      <c r="B269" s="32">
        <v>1</v>
      </c>
      <c r="C269" s="19">
        <v>197.47300000000001</v>
      </c>
      <c r="D269" s="19">
        <v>782000</v>
      </c>
      <c r="M269" s="25"/>
      <c r="N269" s="32">
        <v>1</v>
      </c>
      <c r="O269" s="15">
        <v>0</v>
      </c>
      <c r="P269" s="15">
        <v>0</v>
      </c>
    </row>
    <row r="270" spans="1:16" ht="15" customHeight="1" x14ac:dyDescent="0.25">
      <c r="A270" s="172" t="s">
        <v>38</v>
      </c>
      <c r="B270" s="59">
        <v>1</v>
      </c>
      <c r="C270" s="20">
        <v>158.964</v>
      </c>
      <c r="D270" s="56">
        <v>42000</v>
      </c>
      <c r="M270" s="57"/>
      <c r="N270" s="58">
        <v>1</v>
      </c>
      <c r="O270" s="58"/>
      <c r="P270" s="58"/>
    </row>
    <row r="271" spans="1:16" ht="15" customHeight="1" x14ac:dyDescent="0.2">
      <c r="A271" s="7" t="s">
        <v>69</v>
      </c>
      <c r="B271" s="9"/>
      <c r="C271" s="184">
        <v>105.471</v>
      </c>
      <c r="D271" s="8">
        <v>89000</v>
      </c>
      <c r="M271" s="8"/>
      <c r="N271" s="9"/>
      <c r="O271" s="9"/>
      <c r="P271" s="9"/>
    </row>
    <row r="272" spans="1:16" s="262" customFormat="1" ht="15" customHeight="1" x14ac:dyDescent="0.2">
      <c r="A272" s="278"/>
      <c r="B272" s="268">
        <f>SUM(B268:B271)</f>
        <v>2</v>
      </c>
      <c r="C272" s="268">
        <f t="shared" ref="C272:D272" si="52">SUM(C268:C271)</f>
        <v>1001.8679999999999</v>
      </c>
      <c r="D272" s="268">
        <f t="shared" si="52"/>
        <v>1191876</v>
      </c>
      <c r="M272" s="266"/>
      <c r="N272" s="268"/>
      <c r="O272" s="268"/>
      <c r="P272" s="268"/>
    </row>
    <row r="273" spans="1:16" ht="15" customHeight="1" x14ac:dyDescent="0.25">
      <c r="A273" s="175" t="s">
        <v>39</v>
      </c>
      <c r="B273" s="59">
        <v>1</v>
      </c>
      <c r="C273" s="20">
        <v>23.05</v>
      </c>
      <c r="D273" s="56">
        <v>110000</v>
      </c>
      <c r="M273" s="57"/>
      <c r="N273" s="58"/>
      <c r="O273" s="58"/>
      <c r="P273" s="58">
        <v>1</v>
      </c>
    </row>
    <row r="274" spans="1:16" ht="15" customHeight="1" x14ac:dyDescent="0.25">
      <c r="A274" s="11" t="s">
        <v>59</v>
      </c>
      <c r="B274" s="12">
        <v>3</v>
      </c>
      <c r="C274" s="8">
        <v>131.392</v>
      </c>
      <c r="D274" s="8">
        <v>417100</v>
      </c>
      <c r="M274" s="13"/>
      <c r="N274" s="12"/>
      <c r="O274" s="102">
        <v>1</v>
      </c>
      <c r="P274" s="12">
        <v>3</v>
      </c>
    </row>
    <row r="275" spans="1:16" s="262" customFormat="1" ht="15" customHeight="1" x14ac:dyDescent="0.25">
      <c r="A275" s="271"/>
      <c r="B275" s="285">
        <f>SUM(B273:B274)</f>
        <v>4</v>
      </c>
      <c r="C275" s="285">
        <f t="shared" ref="C275:D275" si="53">SUM(C273:C274)</f>
        <v>154.44200000000001</v>
      </c>
      <c r="D275" s="285">
        <f t="shared" si="53"/>
        <v>527100</v>
      </c>
      <c r="M275" s="286"/>
      <c r="N275" s="285"/>
      <c r="O275" s="325"/>
      <c r="P275" s="285"/>
    </row>
    <row r="276" spans="1:16" ht="15" customHeight="1" x14ac:dyDescent="0.25">
      <c r="A276" s="17" t="s">
        <v>149</v>
      </c>
      <c r="B276" s="16">
        <v>1</v>
      </c>
      <c r="C276" s="18">
        <v>67.634</v>
      </c>
      <c r="D276" s="19">
        <v>3293.5</v>
      </c>
      <c r="M276" s="20"/>
      <c r="N276" s="16">
        <v>1</v>
      </c>
      <c r="O276" s="238">
        <v>0</v>
      </c>
      <c r="P276" s="21">
        <v>0</v>
      </c>
    </row>
    <row r="277" spans="1:16" ht="15" customHeight="1" x14ac:dyDescent="0.25">
      <c r="A277" s="17" t="s">
        <v>149</v>
      </c>
      <c r="B277" s="15">
        <v>1</v>
      </c>
      <c r="C277" s="25">
        <v>50</v>
      </c>
      <c r="D277" s="25">
        <v>550000</v>
      </c>
      <c r="L277" s="117"/>
      <c r="M277" s="58"/>
      <c r="N277" s="15">
        <v>1</v>
      </c>
      <c r="O277" s="81"/>
      <c r="P277" s="15"/>
    </row>
    <row r="278" spans="1:16" ht="15" customHeight="1" x14ac:dyDescent="0.2">
      <c r="A278" s="11" t="s">
        <v>149</v>
      </c>
      <c r="B278" s="9">
        <v>1</v>
      </c>
      <c r="C278" s="8">
        <v>804.66600000000005</v>
      </c>
      <c r="D278" s="8">
        <v>6437329</v>
      </c>
      <c r="M278" s="8"/>
      <c r="N278" s="9">
        <v>1</v>
      </c>
      <c r="O278" s="95"/>
      <c r="P278" s="9"/>
    </row>
    <row r="279" spans="1:16" s="262" customFormat="1" ht="15" customHeight="1" x14ac:dyDescent="0.2">
      <c r="A279" s="271"/>
      <c r="B279" s="268">
        <f>SUM(B276:B278)</f>
        <v>3</v>
      </c>
      <c r="C279" s="268">
        <f t="shared" ref="C279:D279" si="54">SUM(C276:C278)</f>
        <v>922.30000000000007</v>
      </c>
      <c r="D279" s="268">
        <f t="shared" si="54"/>
        <v>6990622.5</v>
      </c>
      <c r="M279" s="266"/>
      <c r="N279" s="268"/>
      <c r="O279" s="305"/>
      <c r="P279" s="268"/>
    </row>
    <row r="280" spans="1:16" ht="15" customHeight="1" x14ac:dyDescent="0.2">
      <c r="A280" s="9" t="s">
        <v>133</v>
      </c>
      <c r="B280" s="9">
        <v>68</v>
      </c>
      <c r="C280" s="113">
        <v>42.6</v>
      </c>
      <c r="D280" s="8">
        <v>413086</v>
      </c>
      <c r="M280" s="8"/>
      <c r="N280" s="9"/>
      <c r="O280" s="95">
        <v>3</v>
      </c>
      <c r="P280" s="9">
        <v>68</v>
      </c>
    </row>
    <row r="281" spans="1:16" ht="15" customHeight="1" x14ac:dyDescent="0.2">
      <c r="A281" s="29"/>
      <c r="B281" s="31">
        <f>SUM(B243:B280)</f>
        <v>6670</v>
      </c>
      <c r="C281" s="30">
        <f>SUM(C243:C280)</f>
        <v>726608.06219999993</v>
      </c>
      <c r="D281" s="30">
        <f>SUM(D243:D280)</f>
        <v>221341253</v>
      </c>
      <c r="M281" s="30">
        <f>SUM(M243:M280)</f>
        <v>0</v>
      </c>
      <c r="N281" s="29">
        <f>SUM(N243:N280)</f>
        <v>25</v>
      </c>
      <c r="O281" s="31">
        <f>SUM(O243:O280)</f>
        <v>29</v>
      </c>
      <c r="P281" s="31">
        <f>SUM(P243:P280)</f>
        <v>3344</v>
      </c>
    </row>
    <row r="282" spans="1:16" ht="15" customHeight="1" x14ac:dyDescent="0.25">
      <c r="A282" s="16"/>
      <c r="B282" s="16"/>
      <c r="C282" s="19"/>
      <c r="D282" s="19"/>
      <c r="M282" s="25"/>
      <c r="N282" s="32"/>
      <c r="O282" s="15"/>
      <c r="P282" s="15"/>
    </row>
    <row r="283" spans="1:16" ht="15" customHeight="1" x14ac:dyDescent="0.2">
      <c r="A283" s="29"/>
      <c r="B283" s="29">
        <f>SUM(B271:B282)</f>
        <v>6754</v>
      </c>
      <c r="C283" s="34">
        <f>SUM(C271:C282)</f>
        <v>729911.48519999988</v>
      </c>
      <c r="D283" s="34">
        <f>SUM(D271:D282)</f>
        <v>238070660</v>
      </c>
      <c r="M283" s="35"/>
      <c r="N283" s="36">
        <f>SUM(N271:N282)</f>
        <v>28</v>
      </c>
      <c r="O283" s="28">
        <f>SUM(O271:O282)</f>
        <v>33</v>
      </c>
      <c r="P283" s="28">
        <f>SUM(P271:P282)</f>
        <v>3416</v>
      </c>
    </row>
    <row r="284" spans="1:16" ht="15" customHeight="1" x14ac:dyDescent="0.2">
      <c r="A284" s="29"/>
      <c r="B284" s="29">
        <v>3</v>
      </c>
      <c r="C284" s="34">
        <f>SUM(C281:C283)</f>
        <v>1456519.5473999998</v>
      </c>
      <c r="D284" s="34">
        <f>SUM(D281:D283)</f>
        <v>459411913</v>
      </c>
      <c r="M284" s="35"/>
      <c r="N284" s="36">
        <f>SUM(N281:N283)</f>
        <v>53</v>
      </c>
      <c r="O284" s="28"/>
      <c r="P284" s="28"/>
    </row>
    <row r="285" spans="1:16" ht="15" customHeight="1" x14ac:dyDescent="0.2">
      <c r="A285" s="29"/>
      <c r="B285" s="29">
        <f>SUM(B278:B284)</f>
        <v>13499</v>
      </c>
      <c r="C285" s="34">
        <f>SUM(C278:C284)</f>
        <v>2914808.6607999997</v>
      </c>
      <c r="D285" s="34">
        <f>SUM(D278:D284)</f>
        <v>932664863.5</v>
      </c>
      <c r="M285" s="35"/>
      <c r="N285" s="36">
        <f>SUM(N278:N284)</f>
        <v>107</v>
      </c>
      <c r="O285" s="28"/>
      <c r="P285" s="28"/>
    </row>
    <row r="286" spans="1:16" ht="15" customHeight="1" x14ac:dyDescent="0.2">
      <c r="A286" s="29"/>
      <c r="B286" s="36">
        <f>SUM(B270:B285)</f>
        <v>27011</v>
      </c>
      <c r="C286" s="34">
        <f>SUM(C270:C285)</f>
        <v>5831310.142599999</v>
      </c>
      <c r="D286" s="34">
        <f>SUM(D270:D285)</f>
        <v>1868260096.5</v>
      </c>
      <c r="M286" s="35"/>
      <c r="N286" s="36">
        <f>SUM(N270:N285)</f>
        <v>217</v>
      </c>
      <c r="O286" s="28">
        <f>SUM(O270:O285)</f>
        <v>66</v>
      </c>
      <c r="P286" s="28">
        <f>SUM(P270:P285)</f>
        <v>6832</v>
      </c>
    </row>
    <row r="287" spans="1:16" ht="15" customHeight="1" x14ac:dyDescent="0.2">
      <c r="A287" s="68"/>
      <c r="B287" s="68">
        <f>SUM(B251:B286)</f>
        <v>57345</v>
      </c>
      <c r="C287" s="30">
        <f>SUM(C251:C286)</f>
        <v>12101179.479199998</v>
      </c>
      <c r="D287" s="30">
        <f>SUM(D251:D286)</f>
        <v>3799769074</v>
      </c>
      <c r="M287" s="30">
        <f>SUM(M251:M286)</f>
        <v>0</v>
      </c>
      <c r="N287" s="68">
        <f>SUM(N251:N286)</f>
        <v>451</v>
      </c>
      <c r="O287" s="68">
        <f>SUM(O251:O286)</f>
        <v>140</v>
      </c>
      <c r="P287" s="68">
        <f>SUM(P251:P286)</f>
        <v>15079</v>
      </c>
    </row>
    <row r="288" spans="1:16" ht="15" customHeight="1" x14ac:dyDescent="0.25">
      <c r="A288" s="12"/>
      <c r="B288" s="12"/>
      <c r="C288" s="13"/>
      <c r="D288" s="13"/>
      <c r="M288" s="13"/>
      <c r="N288" s="12"/>
      <c r="O288" s="12"/>
      <c r="P288" s="12"/>
    </row>
    <row r="289" spans="1:16" ht="15" customHeight="1" x14ac:dyDescent="0.25">
      <c r="A289" s="69"/>
      <c r="B289" s="12"/>
      <c r="C289" s="13"/>
      <c r="D289" s="13"/>
      <c r="M289" s="13"/>
      <c r="N289" s="12"/>
      <c r="O289" s="12"/>
      <c r="P289" s="12"/>
    </row>
    <row r="290" spans="1:16" ht="15" customHeight="1" x14ac:dyDescent="0.25">
      <c r="A290" s="14"/>
      <c r="B290" s="14"/>
      <c r="C290" s="70"/>
      <c r="D290" s="70"/>
      <c r="M290" s="70"/>
      <c r="N290" s="14"/>
      <c r="O290" s="14"/>
      <c r="P290" s="14"/>
    </row>
    <row r="291" spans="1:16" ht="15" customHeight="1" x14ac:dyDescent="0.2">
      <c r="A291" s="7"/>
      <c r="B291" s="9"/>
      <c r="C291" s="8"/>
      <c r="D291" s="8"/>
      <c r="M291" s="8"/>
      <c r="N291" s="9"/>
      <c r="O291" s="9"/>
      <c r="P291" s="9"/>
    </row>
    <row r="292" spans="1:16" ht="15" customHeight="1" x14ac:dyDescent="0.2">
      <c r="A292" s="9"/>
      <c r="B292" s="9"/>
      <c r="C292" s="8"/>
      <c r="D292" s="8"/>
      <c r="M292" s="8"/>
      <c r="N292" s="9"/>
      <c r="O292" s="9"/>
      <c r="P292" s="9"/>
    </row>
    <row r="293" spans="1:16" ht="15" customHeight="1" x14ac:dyDescent="0.2">
      <c r="A293" s="9"/>
      <c r="B293" s="9"/>
      <c r="C293" s="8"/>
      <c r="D293" s="8"/>
      <c r="M293" s="8"/>
      <c r="N293" s="9"/>
      <c r="O293" s="9"/>
      <c r="P293" s="9"/>
    </row>
    <row r="294" spans="1:16" ht="15" customHeight="1" x14ac:dyDescent="0.2">
      <c r="A294" s="7"/>
      <c r="B294" s="9"/>
      <c r="C294" s="8"/>
      <c r="D294" s="119"/>
      <c r="M294" s="8"/>
      <c r="N294" s="95"/>
      <c r="O294" s="95"/>
      <c r="P294" s="75"/>
    </row>
    <row r="295" spans="1:16" ht="15" customHeight="1" x14ac:dyDescent="0.2">
      <c r="A295" s="7"/>
      <c r="B295" s="9"/>
      <c r="C295" s="8"/>
      <c r="D295" s="119"/>
      <c r="M295" s="8"/>
      <c r="N295" s="95"/>
      <c r="O295" s="95"/>
      <c r="P295" s="95"/>
    </row>
    <row r="296" spans="1:16" ht="15" customHeight="1" x14ac:dyDescent="0.35">
      <c r="A296" s="28"/>
      <c r="B296" s="28">
        <f t="shared" ref="B296:D297" si="55">SUM(B289:B295)</f>
        <v>0</v>
      </c>
      <c r="C296" s="35">
        <f t="shared" si="55"/>
        <v>0</v>
      </c>
      <c r="D296" s="35">
        <f t="shared" si="55"/>
        <v>0</v>
      </c>
      <c r="J296" s="120"/>
      <c r="M296" s="35"/>
      <c r="N296" s="28">
        <f>SUM(N289:N295)</f>
        <v>0</v>
      </c>
      <c r="O296" s="28"/>
      <c r="P296" s="28"/>
    </row>
    <row r="297" spans="1:16" ht="21.75" customHeight="1" x14ac:dyDescent="0.35">
      <c r="A297" s="28"/>
      <c r="B297" s="28">
        <f t="shared" si="55"/>
        <v>0</v>
      </c>
      <c r="C297" s="35">
        <f t="shared" si="55"/>
        <v>0</v>
      </c>
      <c r="D297" s="35">
        <f t="shared" si="55"/>
        <v>0</v>
      </c>
      <c r="J297" s="120" t="s">
        <v>175</v>
      </c>
      <c r="M297" s="35"/>
      <c r="N297" s="28">
        <f>SUM(N290:N296)</f>
        <v>0</v>
      </c>
      <c r="O297" s="28">
        <f>SUM(O290:O296)</f>
        <v>0</v>
      </c>
      <c r="P297" s="28">
        <f>SUM(P290:P296)</f>
        <v>0</v>
      </c>
    </row>
    <row r="298" spans="1:16" ht="15" customHeight="1" x14ac:dyDescent="0.35">
      <c r="A298" s="28"/>
      <c r="B298" s="28">
        <f>SUM(B286:B297)</f>
        <v>84356</v>
      </c>
      <c r="C298" s="35">
        <f>SUM(C286:C297)</f>
        <v>17932489.621799998</v>
      </c>
      <c r="D298" s="35">
        <f>SUM(D286:D297)</f>
        <v>5668029170.5</v>
      </c>
      <c r="J298" s="120"/>
      <c r="M298" s="35"/>
      <c r="N298" s="28">
        <f>SUM(N286:N297)</f>
        <v>668</v>
      </c>
      <c r="O298" s="28">
        <f>SUM(O286:O297)</f>
        <v>206</v>
      </c>
      <c r="P298" s="28">
        <f>SUM(P286:P297)</f>
        <v>21911</v>
      </c>
    </row>
    <row r="299" spans="1:16" ht="15" customHeight="1" x14ac:dyDescent="0.35">
      <c r="A299" s="80"/>
      <c r="B299" s="28">
        <f>SUM(B289:B298)</f>
        <v>84356</v>
      </c>
      <c r="C299" s="35">
        <f>SUM(C289:C298)</f>
        <v>17932489.621799998</v>
      </c>
      <c r="D299" s="35">
        <f>SUM(D289:D298)</f>
        <v>5668029170.5</v>
      </c>
      <c r="J299" s="120"/>
      <c r="M299" s="35"/>
      <c r="N299" s="28">
        <f>SUM(N289:N298)</f>
        <v>668</v>
      </c>
      <c r="O299" s="28">
        <f>SUM(O289:O298)</f>
        <v>206</v>
      </c>
      <c r="P299" s="28">
        <f>SUM(P289:P298)</f>
        <v>21911</v>
      </c>
    </row>
    <row r="300" spans="1:16" ht="15" customHeight="1" x14ac:dyDescent="0.2">
      <c r="A300" s="80"/>
      <c r="B300" s="28">
        <f>SUM(B291:B299)</f>
        <v>168712</v>
      </c>
      <c r="C300" s="35">
        <f>SUM(C291:C299)</f>
        <v>35864979.243599996</v>
      </c>
      <c r="D300" s="35">
        <f>SUM(D291:D299)</f>
        <v>11336058341</v>
      </c>
      <c r="M300" s="35"/>
      <c r="N300" s="28">
        <f>SUM(N291:N299)</f>
        <v>1336</v>
      </c>
      <c r="O300" s="28">
        <f>SUM(O291:O299)</f>
        <v>412</v>
      </c>
      <c r="P300" s="28">
        <f>SUM(P291:P299)</f>
        <v>43822</v>
      </c>
    </row>
    <row r="301" spans="1:16" ht="15" customHeight="1" x14ac:dyDescent="0.25">
      <c r="A301" s="15"/>
      <c r="B301" s="15"/>
      <c r="C301" s="25"/>
      <c r="D301" s="25"/>
      <c r="M301" s="126"/>
      <c r="N301" s="15"/>
      <c r="O301" s="15"/>
      <c r="P301" s="15"/>
    </row>
    <row r="302" spans="1:16" ht="15" customHeight="1" x14ac:dyDescent="0.25">
      <c r="A302" s="55"/>
      <c r="B302" s="15"/>
      <c r="C302" s="25"/>
      <c r="D302" s="25"/>
      <c r="M302" s="126"/>
      <c r="N302" s="15"/>
      <c r="O302" s="15"/>
      <c r="P302" s="15"/>
    </row>
    <row r="303" spans="1:16" ht="15" customHeight="1" x14ac:dyDescent="0.25">
      <c r="A303" s="55"/>
      <c r="B303" s="123"/>
      <c r="C303" s="126"/>
      <c r="D303" s="82"/>
      <c r="M303" s="126"/>
      <c r="N303" s="123"/>
      <c r="O303" s="123"/>
      <c r="P303" s="123"/>
    </row>
    <row r="304" spans="1:16" ht="15" customHeight="1" x14ac:dyDescent="0.25">
      <c r="A304" s="15"/>
      <c r="B304" s="15"/>
      <c r="C304" s="25"/>
      <c r="D304" s="25"/>
      <c r="M304" s="25"/>
      <c r="N304" s="15"/>
      <c r="O304" s="15"/>
      <c r="P304" s="15"/>
    </row>
    <row r="305" spans="1:16" ht="15" customHeight="1" x14ac:dyDescent="0.25">
      <c r="A305" s="15"/>
      <c r="B305" s="123"/>
      <c r="C305" s="126"/>
      <c r="D305" s="25"/>
      <c r="M305" s="83"/>
      <c r="N305" s="123"/>
      <c r="O305" s="123"/>
      <c r="P305" s="123"/>
    </row>
    <row r="306" spans="1:16" ht="15" customHeight="1" x14ac:dyDescent="0.25">
      <c r="A306" s="15"/>
      <c r="B306" s="123"/>
      <c r="C306" s="126"/>
      <c r="D306" s="25"/>
      <c r="M306" s="83"/>
      <c r="N306" s="123"/>
      <c r="O306" s="123"/>
      <c r="P306" s="123"/>
    </row>
    <row r="307" spans="1:16" ht="15" customHeight="1" x14ac:dyDescent="0.25">
      <c r="A307" s="15"/>
      <c r="B307" s="15"/>
      <c r="C307" s="25"/>
      <c r="D307" s="25"/>
      <c r="M307" s="25"/>
      <c r="N307" s="15"/>
      <c r="O307" s="15"/>
      <c r="P307" s="15"/>
    </row>
    <row r="308" spans="1:16" ht="15" customHeight="1" x14ac:dyDescent="0.25">
      <c r="A308" s="123"/>
      <c r="B308" s="123"/>
      <c r="C308" s="126"/>
      <c r="D308" s="82"/>
      <c r="M308" s="126"/>
      <c r="N308" s="123"/>
      <c r="O308" s="123"/>
      <c r="P308" s="123"/>
    </row>
    <row r="309" spans="1:16" ht="15" customHeight="1" x14ac:dyDescent="0.25">
      <c r="A309" s="15"/>
      <c r="B309" s="15"/>
      <c r="C309" s="25"/>
      <c r="D309" s="25"/>
      <c r="M309" s="25"/>
      <c r="N309" s="15"/>
      <c r="O309" s="15"/>
      <c r="P309" s="15"/>
    </row>
    <row r="310" spans="1:16" ht="15" customHeight="1" x14ac:dyDescent="0.2">
      <c r="A310" s="28"/>
      <c r="B310" s="251">
        <f>SUM(B299:B309)</f>
        <v>253068</v>
      </c>
      <c r="C310" s="76">
        <f>SUM(C299:C309)</f>
        <v>53797468.865399994</v>
      </c>
      <c r="D310" s="84">
        <f>SUM(D299:D309)</f>
        <v>17004087511.5</v>
      </c>
      <c r="M310" s="35"/>
      <c r="N310" s="28">
        <f>SUM(N299:N309)</f>
        <v>2004</v>
      </c>
      <c r="O310" s="28"/>
      <c r="P310" s="28"/>
    </row>
    <row r="311" spans="1:16" ht="15" customHeight="1" x14ac:dyDescent="0.25">
      <c r="A311" s="14"/>
      <c r="B311" s="249">
        <f t="shared" ref="B311:D312" si="56">SUM(B305:B310)</f>
        <v>253068</v>
      </c>
      <c r="C311" s="190">
        <f t="shared" si="56"/>
        <v>53797468.865399994</v>
      </c>
      <c r="D311" s="70">
        <f t="shared" si="56"/>
        <v>17004087511.5</v>
      </c>
      <c r="M311" s="70"/>
      <c r="N311" s="14">
        <f>SUM(N305:N310)</f>
        <v>2004</v>
      </c>
      <c r="O311" s="14">
        <f>SUM(O305:O310)</f>
        <v>0</v>
      </c>
      <c r="P311" s="14">
        <f>SUM(P305:P310)</f>
        <v>0</v>
      </c>
    </row>
    <row r="312" spans="1:16" s="132" customFormat="1" ht="15" customHeight="1" x14ac:dyDescent="0.25">
      <c r="A312" s="28"/>
      <c r="B312" s="28">
        <f t="shared" si="56"/>
        <v>506136</v>
      </c>
      <c r="C312" s="35">
        <f t="shared" si="56"/>
        <v>107594937.73079999</v>
      </c>
      <c r="D312" s="35">
        <f t="shared" si="56"/>
        <v>34008175023</v>
      </c>
      <c r="L312"/>
      <c r="M312" s="35"/>
      <c r="N312" s="28">
        <f>SUM(N306:N311)</f>
        <v>4008</v>
      </c>
      <c r="O312" s="28"/>
      <c r="P312" s="28">
        <f>SUM(P306:P311)</f>
        <v>0</v>
      </c>
    </row>
    <row r="313" spans="1:16" ht="15" customHeight="1" x14ac:dyDescent="0.25">
      <c r="A313" s="28"/>
      <c r="B313" s="137">
        <f>SUM(B296:B312)</f>
        <v>1349696</v>
      </c>
      <c r="C313" s="136">
        <f>SUM(C296:C312)</f>
        <v>286919833.94879997</v>
      </c>
      <c r="D313" s="35">
        <f>SUM(D296:D312)</f>
        <v>90688466728</v>
      </c>
      <c r="L313" s="132"/>
      <c r="M313" s="136"/>
      <c r="N313" s="28">
        <f>SUM(N296:N312)</f>
        <v>10688</v>
      </c>
      <c r="O313" s="28">
        <f>SUM(O296:O312)</f>
        <v>824</v>
      </c>
      <c r="P313" s="28">
        <f>SUM(P296:P312)</f>
        <v>87644</v>
      </c>
    </row>
    <row r="314" spans="1:16" ht="15" customHeight="1" x14ac:dyDescent="0.25">
      <c r="A314" s="14"/>
      <c r="B314" s="253">
        <f t="shared" ref="B314:D315" si="57">SUM(B305:B313)</f>
        <v>2361968</v>
      </c>
      <c r="C314" s="195">
        <f t="shared" si="57"/>
        <v>502109709.41039991</v>
      </c>
      <c r="D314" s="70">
        <f t="shared" si="57"/>
        <v>158704816774</v>
      </c>
      <c r="M314" s="195"/>
      <c r="N314" s="105">
        <f t="shared" ref="N314:P315" si="58">SUM(N305:N313)</f>
        <v>18704</v>
      </c>
      <c r="O314" s="105">
        <f t="shared" si="58"/>
        <v>824</v>
      </c>
      <c r="P314" s="105">
        <f t="shared" si="58"/>
        <v>87644</v>
      </c>
    </row>
    <row r="315" spans="1:16" ht="15" customHeight="1" x14ac:dyDescent="0.2">
      <c r="A315" s="28"/>
      <c r="B315" s="137">
        <f t="shared" si="57"/>
        <v>4723936</v>
      </c>
      <c r="C315" s="136">
        <f t="shared" si="57"/>
        <v>1004219418.8207998</v>
      </c>
      <c r="D315" s="35">
        <f t="shared" si="57"/>
        <v>317409633548</v>
      </c>
      <c r="M315" s="136"/>
      <c r="N315" s="28">
        <f t="shared" si="58"/>
        <v>37408</v>
      </c>
      <c r="O315" s="28">
        <f t="shared" si="58"/>
        <v>1648</v>
      </c>
      <c r="P315" s="28">
        <f t="shared" si="58"/>
        <v>175288</v>
      </c>
    </row>
    <row r="316" spans="1:16" ht="15" customHeight="1" x14ac:dyDescent="0.2">
      <c r="A316" s="28"/>
      <c r="B316" s="28">
        <f>SUM(B315)</f>
        <v>4723936</v>
      </c>
      <c r="C316" s="35">
        <f>SUM(C315)</f>
        <v>1004219418.8207998</v>
      </c>
      <c r="D316" s="35">
        <f>SUM(D315)</f>
        <v>317409633548</v>
      </c>
      <c r="M316" s="35"/>
      <c r="N316" s="28">
        <f>SUM(N315)</f>
        <v>37408</v>
      </c>
      <c r="O316" s="28"/>
      <c r="P316" s="28"/>
    </row>
    <row r="317" spans="1:16" ht="15" customHeight="1" x14ac:dyDescent="0.25">
      <c r="A317" s="14"/>
      <c r="B317" s="28">
        <f>SUM(B309:B316)</f>
        <v>14171808</v>
      </c>
      <c r="C317" s="118">
        <f>SUM(C309:C316)</f>
        <v>3012658256.4623995</v>
      </c>
      <c r="D317" s="70">
        <f>SUM(D309:D316)</f>
        <v>952228900644</v>
      </c>
      <c r="M317" s="70">
        <f>SUM(M309:M313)</f>
        <v>0</v>
      </c>
      <c r="N317" s="14">
        <f>SUM(N309:N316)</f>
        <v>112224</v>
      </c>
      <c r="O317" s="14">
        <f>SUM(O309:O312)</f>
        <v>0</v>
      </c>
      <c r="P317" s="14">
        <f>SUM(P309:P312)</f>
        <v>0</v>
      </c>
    </row>
    <row r="318" spans="1:16" ht="15" customHeight="1" x14ac:dyDescent="0.2">
      <c r="A318" s="28"/>
      <c r="B318" s="28">
        <f>SUM(B304:B317)</f>
        <v>28343616</v>
      </c>
      <c r="C318" s="35">
        <f>SUM(C304:C317)</f>
        <v>6025316512.924799</v>
      </c>
      <c r="D318" s="35">
        <f>SUM(D304:D317)</f>
        <v>1904457801288</v>
      </c>
      <c r="M318" s="35"/>
      <c r="N318" s="28">
        <f>SUM(N304:N317)</f>
        <v>224448</v>
      </c>
      <c r="O318" s="28">
        <f>SUM(O304:O317)</f>
        <v>3296</v>
      </c>
      <c r="P318" s="28">
        <f>SUM(P304:P317)</f>
        <v>350576</v>
      </c>
    </row>
    <row r="319" spans="1:16" ht="15" customHeight="1" x14ac:dyDescent="0.2">
      <c r="A319" s="44"/>
      <c r="B319" s="250">
        <f>SUM(B315:B318)</f>
        <v>51963296</v>
      </c>
      <c r="C319" s="111">
        <f>SUM(C315:C318)</f>
        <v>11046413607.028797</v>
      </c>
      <c r="D319" s="111">
        <f>SUM(D315:D318)</f>
        <v>3491505969028</v>
      </c>
      <c r="M319" s="35"/>
      <c r="N319" s="28">
        <f>SUM(N315:N318)</f>
        <v>411488</v>
      </c>
      <c r="O319" s="28">
        <f>SUM(O315:O317)</f>
        <v>1648</v>
      </c>
      <c r="P319" s="28">
        <f>SUM(P315:P317)</f>
        <v>175288</v>
      </c>
    </row>
    <row r="320" spans="1:16" ht="15" customHeight="1" x14ac:dyDescent="0.25">
      <c r="A320" s="104"/>
      <c r="B320" s="127">
        <f>SUM(B313:B319)</f>
        <v>107638256</v>
      </c>
      <c r="C320" s="128">
        <f>SUM(C313:C319)</f>
        <v>22881856757.416794</v>
      </c>
      <c r="D320" s="128">
        <f>SUM(D313:D319)</f>
        <v>7232405221558</v>
      </c>
      <c r="M320" s="70"/>
      <c r="N320" s="14">
        <f>SUM(N313:N319)</f>
        <v>852368</v>
      </c>
      <c r="O320" s="14"/>
      <c r="P320" s="14"/>
    </row>
    <row r="321" spans="1:16" ht="15" x14ac:dyDescent="0.25">
      <c r="A321" s="166"/>
      <c r="B321" s="141">
        <f>SUM(B318:B320)</f>
        <v>187945168</v>
      </c>
      <c r="C321" s="111">
        <f>SUM(C318:C320)</f>
        <v>39953586877.370392</v>
      </c>
      <c r="D321" s="111">
        <f>SUM(D318:D320)</f>
        <v>12628368991874</v>
      </c>
      <c r="M321" s="131"/>
      <c r="N321" s="14">
        <f>SUM(N318:N320)</f>
        <v>1488304</v>
      </c>
      <c r="O321" s="28">
        <f>SUM(O318:O320)</f>
        <v>4944</v>
      </c>
      <c r="P321" s="28">
        <f>SUM(P318:P320)</f>
        <v>525864</v>
      </c>
    </row>
    <row r="322" spans="1:16" ht="14.25" x14ac:dyDescent="0.2">
      <c r="A322" s="134"/>
      <c r="B322" s="252"/>
      <c r="C322" s="194"/>
      <c r="D322" s="211"/>
      <c r="M322" s="224"/>
      <c r="N322" s="135"/>
      <c r="O322" s="135"/>
      <c r="P322" s="135"/>
    </row>
    <row r="323" spans="1:16" s="143" customFormat="1" ht="15" x14ac:dyDescent="0.25">
      <c r="A323" s="28"/>
      <c r="B323" s="247">
        <v>2</v>
      </c>
      <c r="C323" s="35">
        <f>SUM(C321:C322)</f>
        <v>39953586877.370392</v>
      </c>
      <c r="D323" s="35">
        <f>SUM(D321:D322)</f>
        <v>12628368991874</v>
      </c>
      <c r="M323" s="221">
        <f>SUM(M321:M322)</f>
        <v>0</v>
      </c>
      <c r="N323" s="28">
        <f>SUM(N321:N322)</f>
        <v>1488304</v>
      </c>
      <c r="O323" s="28"/>
      <c r="P323" s="28"/>
    </row>
    <row r="324" spans="1:16" s="143" customFormat="1" ht="15" x14ac:dyDescent="0.25">
      <c r="A324" s="28"/>
      <c r="B324" s="144">
        <f>SUM(B318:B323)</f>
        <v>375890338</v>
      </c>
      <c r="C324" s="35">
        <f>SUM(C318:C323)</f>
        <v>119860760632.11118</v>
      </c>
      <c r="D324" s="35">
        <f>SUM(D318:D323)</f>
        <v>37885106975622</v>
      </c>
      <c r="M324" s="28"/>
      <c r="N324" s="28">
        <f>SUM(N318:N323)</f>
        <v>4464912</v>
      </c>
      <c r="O324" s="28">
        <f>SUM(O318:O323)</f>
        <v>9888</v>
      </c>
      <c r="P324" s="28">
        <f>SUM(P318:P323)</f>
        <v>1051728</v>
      </c>
    </row>
    <row r="325" spans="1:16" s="143" customFormat="1" ht="15" x14ac:dyDescent="0.25">
      <c r="A325" s="138"/>
      <c r="B325" s="142"/>
      <c r="C325" s="138"/>
      <c r="D325" s="138"/>
      <c r="M325" s="138"/>
      <c r="N325" s="138"/>
      <c r="O325" s="138"/>
      <c r="P325" s="138"/>
    </row>
    <row r="326" spans="1:16" s="143" customFormat="1" ht="15" x14ac:dyDescent="0.25">
      <c r="A326" s="28"/>
      <c r="B326" s="144">
        <f>SUM(B323:B325)</f>
        <v>375890340</v>
      </c>
      <c r="C326" s="28">
        <f>SUM(C323:C325)</f>
        <v>159814347509.48157</v>
      </c>
      <c r="D326" s="28">
        <f>SUM(D323:D325)</f>
        <v>50513475967496</v>
      </c>
      <c r="M326" s="28"/>
      <c r="N326" s="28">
        <f>SUM(N323:N325)</f>
        <v>5953216</v>
      </c>
      <c r="O326" s="28">
        <f>SUM(O323:O325)</f>
        <v>9888</v>
      </c>
      <c r="P326" s="28">
        <f>SUM(P323:P325)</f>
        <v>1051728</v>
      </c>
    </row>
    <row r="327" spans="1:16" s="143" customFormat="1" ht="15" x14ac:dyDescent="0.25">
      <c r="A327" s="138"/>
      <c r="B327" s="142"/>
      <c r="C327" s="138"/>
      <c r="D327" s="138"/>
      <c r="M327" s="138"/>
      <c r="N327" s="138"/>
      <c r="O327" s="138"/>
      <c r="P327" s="138"/>
    </row>
    <row r="328" spans="1:16" ht="14.25" x14ac:dyDescent="0.2">
      <c r="A328" s="145"/>
      <c r="B328" s="150">
        <f>SUM(B322+B315+B312+B308+B300+B295+B280+B268+B264+B252+B238+B215+B208+B201+B187+B175+B160+B143+B135+B123+B118+B79+B60+B52+B48+B37)</f>
        <v>5399945</v>
      </c>
      <c r="C328" s="146">
        <f>SUM(C37+C48+C52+C60+C79+C118+C123+C135+C143+C160+C175+C187+C201+C208+C215+C238+C252+C264+C268+C280+C295+C300+C308+C312+C315+C322+C326)</f>
        <v>160962112352.88776</v>
      </c>
      <c r="D328" s="147">
        <f>SUM(D322+D315+D312+D308+D300+D295+D280+D268+D264+D252+D238+D215+D208+D201+D187+D175+D160+D143+D135+D123+D118+D79+D60+D52+D48+D37)</f>
        <v>362986251719</v>
      </c>
      <c r="M328" s="147">
        <f>SUM(M322+M315+M312+M308+M300+M295+M280+M268+M264+M252+M238+M215+M208+M201+M187+M175+M160+M143+M143+M135+M123+M118+M79+M60+M52+M48+M37)</f>
        <v>95946774</v>
      </c>
      <c r="N328" s="148">
        <f>SUM(N37+N48+N52+N60+N79+N118+N123+N135+N143+N160+N175+N187+N201+N203+N215+N238+N252+N264+N268+N280+N295+N300+N308+N312+N316+N315)</f>
        <v>80365</v>
      </c>
      <c r="O328" s="149"/>
      <c r="P328" s="149"/>
    </row>
    <row r="329" spans="1:16" ht="18.75" x14ac:dyDescent="0.3">
      <c r="A329" s="151"/>
      <c r="B329" s="154"/>
      <c r="C329" s="152"/>
      <c r="D329" s="151"/>
      <c r="M329" s="153"/>
      <c r="N329" s="151"/>
      <c r="O329" s="151"/>
      <c r="P329" s="151"/>
    </row>
    <row r="330" spans="1:16" ht="15" x14ac:dyDescent="0.25">
      <c r="A330" s="156"/>
      <c r="B330" s="155"/>
      <c r="C330" s="156"/>
      <c r="D330" s="156"/>
      <c r="M330" s="153"/>
      <c r="N330" s="153"/>
      <c r="O330" s="153"/>
      <c r="P330" s="153"/>
    </row>
  </sheetData>
  <sortState ref="A2:H330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1"/>
  <sheetViews>
    <sheetView tabSelected="1" topLeftCell="A70" zoomScaleNormal="100" zoomScaleSheetLayoutView="72" workbookViewId="0">
      <selection activeCell="C88" sqref="C88"/>
    </sheetView>
  </sheetViews>
  <sheetFormatPr defaultRowHeight="15" x14ac:dyDescent="0.25"/>
  <cols>
    <col min="1" max="1" width="8.7109375" style="333" customWidth="1"/>
    <col min="2" max="2" width="12.42578125" style="326" customWidth="1"/>
    <col min="3" max="3" width="8.5703125" style="326" customWidth="1"/>
    <col min="4" max="4" width="8.85546875" style="326" customWidth="1"/>
    <col min="5" max="5" width="9.28515625" style="326" customWidth="1"/>
    <col min="6" max="6" width="10.28515625" style="326" customWidth="1"/>
    <col min="7" max="7" width="9.42578125" style="326" customWidth="1"/>
    <col min="8" max="8" width="9" style="326" customWidth="1"/>
    <col min="9" max="9" width="9.42578125" style="326" customWidth="1"/>
    <col min="10" max="10" width="11.7109375" style="326" customWidth="1"/>
    <col min="11" max="11" width="8.140625" style="326" customWidth="1"/>
    <col min="12" max="12" width="8.5703125" style="326" customWidth="1"/>
    <col min="13" max="13" width="12.42578125" style="326" customWidth="1"/>
    <col min="14" max="14" width="8.28515625" style="326" customWidth="1"/>
    <col min="15" max="15" width="11.42578125" style="326" customWidth="1"/>
    <col min="16" max="16" width="14.140625" style="326" customWidth="1"/>
    <col min="17" max="17" width="8" style="326" customWidth="1"/>
    <col min="18" max="18" width="10.28515625" style="326" customWidth="1"/>
    <col min="19" max="19" width="14.42578125" style="326" customWidth="1"/>
    <col min="20" max="20" width="7.7109375" style="326" customWidth="1"/>
    <col min="21" max="21" width="10.5703125" style="326" customWidth="1"/>
    <col min="22" max="22" width="12" style="326" customWidth="1"/>
    <col min="23" max="23" width="7.85546875" style="326" customWidth="1"/>
    <col min="24" max="24" width="13.5703125" style="326" customWidth="1"/>
    <col min="25" max="25" width="11.5703125" style="326" customWidth="1"/>
    <col min="26" max="26" width="9.140625" style="326"/>
    <col min="27" max="27" width="15.42578125" style="326" customWidth="1"/>
    <col min="28" max="28" width="9.140625" style="326"/>
    <col min="29" max="29" width="11.85546875" style="326" customWidth="1"/>
    <col min="30" max="74" width="9.140625" style="326"/>
    <col min="75" max="16384" width="9.140625" style="1"/>
  </cols>
  <sheetData>
    <row r="1" spans="1:74" ht="15.75" thickBot="1" x14ac:dyDescent="0.3"/>
    <row r="2" spans="1:74" ht="15.75" customHeight="1" thickBot="1" x14ac:dyDescent="0.3">
      <c r="A2" s="597" t="s">
        <v>41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9"/>
      <c r="W2" s="335"/>
      <c r="X2" s="336"/>
      <c r="Y2" s="337"/>
    </row>
    <row r="3" spans="1:74" ht="17.25" customHeight="1" thickBot="1" x14ac:dyDescent="0.3">
      <c r="A3" s="612" t="s">
        <v>42</v>
      </c>
      <c r="B3" s="608" t="s">
        <v>43</v>
      </c>
      <c r="C3" s="352">
        <v>2007</v>
      </c>
      <c r="D3" s="353">
        <v>2008</v>
      </c>
      <c r="E3" s="353">
        <v>2009</v>
      </c>
      <c r="F3" s="606">
        <v>2010</v>
      </c>
      <c r="G3" s="607"/>
      <c r="H3" s="603">
        <v>2011</v>
      </c>
      <c r="I3" s="604"/>
      <c r="J3" s="605"/>
      <c r="K3" s="603">
        <v>2012</v>
      </c>
      <c r="L3" s="604"/>
      <c r="M3" s="605"/>
      <c r="N3" s="600">
        <v>2013</v>
      </c>
      <c r="O3" s="601"/>
      <c r="P3" s="601"/>
      <c r="Q3" s="600">
        <v>2014</v>
      </c>
      <c r="R3" s="601"/>
      <c r="S3" s="602"/>
      <c r="T3" s="594">
        <v>2015</v>
      </c>
      <c r="U3" s="595"/>
      <c r="V3" s="596"/>
      <c r="W3" s="594">
        <v>2016</v>
      </c>
      <c r="X3" s="595"/>
      <c r="Y3" s="596"/>
    </row>
    <row r="4" spans="1:74" ht="29.25" customHeight="1" thickBot="1" x14ac:dyDescent="0.3">
      <c r="A4" s="613"/>
      <c r="B4" s="609"/>
      <c r="C4" s="354" t="s">
        <v>44</v>
      </c>
      <c r="D4" s="341" t="s">
        <v>44</v>
      </c>
      <c r="E4" s="354" t="s">
        <v>44</v>
      </c>
      <c r="F4" s="341" t="s">
        <v>135</v>
      </c>
      <c r="G4" s="341" t="s">
        <v>44</v>
      </c>
      <c r="H4" s="341" t="s">
        <v>135</v>
      </c>
      <c r="I4" s="339" t="s">
        <v>44</v>
      </c>
      <c r="J4" s="339" t="s">
        <v>137</v>
      </c>
      <c r="K4" s="355" t="s">
        <v>136</v>
      </c>
      <c r="L4" s="355" t="s">
        <v>44</v>
      </c>
      <c r="M4" s="341" t="s">
        <v>137</v>
      </c>
      <c r="N4" s="339" t="s">
        <v>136</v>
      </c>
      <c r="O4" s="340" t="s">
        <v>44</v>
      </c>
      <c r="P4" s="339" t="s">
        <v>137</v>
      </c>
      <c r="Q4" s="339" t="s">
        <v>136</v>
      </c>
      <c r="R4" s="340" t="s">
        <v>44</v>
      </c>
      <c r="S4" s="341" t="s">
        <v>137</v>
      </c>
      <c r="T4" s="356" t="s">
        <v>136</v>
      </c>
      <c r="U4" s="357" t="s">
        <v>44</v>
      </c>
      <c r="V4" s="358" t="s">
        <v>137</v>
      </c>
      <c r="W4" s="358" t="s">
        <v>136</v>
      </c>
      <c r="X4" s="357" t="s">
        <v>44</v>
      </c>
      <c r="Y4" s="358" t="s">
        <v>137</v>
      </c>
    </row>
    <row r="5" spans="1:74" s="326" customFormat="1" ht="15" customHeight="1" x14ac:dyDescent="0.25">
      <c r="A5" s="614" t="s">
        <v>52</v>
      </c>
      <c r="B5" s="359" t="s">
        <v>70</v>
      </c>
      <c r="C5" s="573">
        <v>0</v>
      </c>
      <c r="D5" s="539">
        <v>0</v>
      </c>
      <c r="E5" s="543">
        <v>1686.3</v>
      </c>
      <c r="F5" s="535">
        <v>14</v>
      </c>
      <c r="G5" s="476">
        <v>2832</v>
      </c>
      <c r="H5" s="561">
        <v>13</v>
      </c>
      <c r="I5" s="429">
        <v>4344</v>
      </c>
      <c r="J5" s="476">
        <v>3615000</v>
      </c>
      <c r="K5" s="547">
        <v>43</v>
      </c>
      <c r="L5" s="430">
        <v>4738.5069999999996</v>
      </c>
      <c r="M5" s="553">
        <v>6491900</v>
      </c>
      <c r="N5" s="434">
        <v>100</v>
      </c>
      <c r="O5" s="432">
        <v>24435.135000000002</v>
      </c>
      <c r="P5" s="551">
        <v>12802221</v>
      </c>
      <c r="Q5" s="434">
        <v>458</v>
      </c>
      <c r="R5" s="432">
        <v>70536.475999999995</v>
      </c>
      <c r="S5" s="433">
        <v>37910603.200000003</v>
      </c>
      <c r="T5" s="395">
        <v>1055</v>
      </c>
      <c r="U5" s="396">
        <v>123955.69700000003</v>
      </c>
      <c r="V5" s="397">
        <v>37509353.246000007</v>
      </c>
      <c r="W5" s="435">
        <v>1377</v>
      </c>
      <c r="X5" s="436">
        <v>158098.88099999999</v>
      </c>
      <c r="Y5" s="411">
        <v>106604215</v>
      </c>
    </row>
    <row r="6" spans="1:74" s="326" customFormat="1" x14ac:dyDescent="0.25">
      <c r="A6" s="615"/>
      <c r="B6" s="360" t="s">
        <v>107</v>
      </c>
      <c r="C6" s="574">
        <v>0</v>
      </c>
      <c r="D6" s="540">
        <v>0</v>
      </c>
      <c r="E6" s="544">
        <v>0</v>
      </c>
      <c r="F6" s="536">
        <v>59</v>
      </c>
      <c r="G6" s="438">
        <v>688</v>
      </c>
      <c r="H6" s="562">
        <v>10</v>
      </c>
      <c r="I6" s="438">
        <v>141</v>
      </c>
      <c r="J6" s="438">
        <v>2141672</v>
      </c>
      <c r="K6" s="548">
        <v>3</v>
      </c>
      <c r="L6" s="439">
        <v>43.737000000000002</v>
      </c>
      <c r="M6" s="482">
        <v>335500</v>
      </c>
      <c r="N6" s="443">
        <v>1</v>
      </c>
      <c r="O6" s="441">
        <v>21.914999999999999</v>
      </c>
      <c r="P6" s="515">
        <v>21000</v>
      </c>
      <c r="Q6" s="443">
        <v>1</v>
      </c>
      <c r="R6" s="441">
        <v>13.714</v>
      </c>
      <c r="S6" s="442">
        <v>58238</v>
      </c>
      <c r="T6" s="398">
        <v>1</v>
      </c>
      <c r="U6" s="399">
        <v>57.771999999999998</v>
      </c>
      <c r="V6" s="400">
        <v>277006</v>
      </c>
      <c r="W6" s="444">
        <v>1</v>
      </c>
      <c r="X6" s="445">
        <v>32.582000000000001</v>
      </c>
      <c r="Y6" s="412">
        <v>136049</v>
      </c>
    </row>
    <row r="7" spans="1:74" s="326" customFormat="1" x14ac:dyDescent="0.25">
      <c r="A7" s="615"/>
      <c r="B7" s="360" t="s">
        <v>53</v>
      </c>
      <c r="C7" s="574">
        <v>1071</v>
      </c>
      <c r="D7" s="540">
        <v>1086</v>
      </c>
      <c r="E7" s="544">
        <v>2863.43</v>
      </c>
      <c r="F7" s="536">
        <v>431</v>
      </c>
      <c r="G7" s="438">
        <v>11552</v>
      </c>
      <c r="H7" s="562">
        <v>186</v>
      </c>
      <c r="I7" s="438">
        <v>7914</v>
      </c>
      <c r="J7" s="438">
        <v>38763100</v>
      </c>
      <c r="K7" s="548">
        <v>101</v>
      </c>
      <c r="L7" s="439">
        <v>7214.01</v>
      </c>
      <c r="M7" s="482">
        <v>45374697</v>
      </c>
      <c r="N7" s="443">
        <v>83</v>
      </c>
      <c r="O7" s="441">
        <v>12319.821000000002</v>
      </c>
      <c r="P7" s="515">
        <v>35702072</v>
      </c>
      <c r="Q7" s="443">
        <v>57</v>
      </c>
      <c r="R7" s="441">
        <v>8244.4940000000024</v>
      </c>
      <c r="S7" s="442">
        <v>22278586</v>
      </c>
      <c r="T7" s="401">
        <v>223</v>
      </c>
      <c r="U7" s="402">
        <v>23524.357</v>
      </c>
      <c r="V7" s="403">
        <v>204877902.30000001</v>
      </c>
      <c r="W7" s="446">
        <v>285</v>
      </c>
      <c r="X7" s="447">
        <v>18695.449999999997</v>
      </c>
      <c r="Y7" s="413">
        <v>167465895</v>
      </c>
    </row>
    <row r="8" spans="1:74" s="326" customFormat="1" x14ac:dyDescent="0.25">
      <c r="A8" s="615"/>
      <c r="B8" s="360" t="s">
        <v>54</v>
      </c>
      <c r="C8" s="574">
        <v>218</v>
      </c>
      <c r="D8" s="540">
        <v>268</v>
      </c>
      <c r="E8" s="544">
        <v>10675.409</v>
      </c>
      <c r="F8" s="536">
        <v>205</v>
      </c>
      <c r="G8" s="438">
        <v>8545</v>
      </c>
      <c r="H8" s="562">
        <v>116</v>
      </c>
      <c r="I8" s="438">
        <v>7694</v>
      </c>
      <c r="J8" s="438">
        <v>9767660</v>
      </c>
      <c r="K8" s="548">
        <v>116</v>
      </c>
      <c r="L8" s="439">
        <v>12817.609</v>
      </c>
      <c r="M8" s="482">
        <v>11876892</v>
      </c>
      <c r="N8" s="443">
        <v>113</v>
      </c>
      <c r="O8" s="441">
        <v>17160.902000000002</v>
      </c>
      <c r="P8" s="515">
        <v>13882218.75</v>
      </c>
      <c r="Q8" s="443">
        <v>210</v>
      </c>
      <c r="R8" s="441">
        <v>33284.318999999989</v>
      </c>
      <c r="S8" s="442">
        <v>14755955.316</v>
      </c>
      <c r="T8" s="398">
        <v>403</v>
      </c>
      <c r="U8" s="402">
        <v>46209.19</v>
      </c>
      <c r="V8" s="403">
        <v>40575236.522</v>
      </c>
      <c r="W8" s="446">
        <v>524</v>
      </c>
      <c r="X8" s="447">
        <v>62760.228999999992</v>
      </c>
      <c r="Y8" s="413">
        <v>61262083</v>
      </c>
    </row>
    <row r="9" spans="1:74" s="326" customFormat="1" x14ac:dyDescent="0.25">
      <c r="A9" s="615"/>
      <c r="B9" s="360" t="s">
        <v>56</v>
      </c>
      <c r="C9" s="574">
        <v>0</v>
      </c>
      <c r="D9" s="540">
        <v>0</v>
      </c>
      <c r="E9" s="544">
        <v>75764.911000000007</v>
      </c>
      <c r="F9" s="536">
        <v>96</v>
      </c>
      <c r="G9" s="438">
        <v>42330</v>
      </c>
      <c r="H9" s="562">
        <v>19</v>
      </c>
      <c r="I9" s="438">
        <v>11045</v>
      </c>
      <c r="J9" s="438">
        <v>1897362</v>
      </c>
      <c r="K9" s="548">
        <v>15</v>
      </c>
      <c r="L9" s="439">
        <v>11413.218999999999</v>
      </c>
      <c r="M9" s="482">
        <v>10569500</v>
      </c>
      <c r="N9" s="443">
        <v>31</v>
      </c>
      <c r="O9" s="441">
        <v>5323.0769999999993</v>
      </c>
      <c r="P9" s="515">
        <v>4194000</v>
      </c>
      <c r="Q9" s="443">
        <v>32</v>
      </c>
      <c r="R9" s="441">
        <v>14308.441999999999</v>
      </c>
      <c r="S9" s="442">
        <v>3563901</v>
      </c>
      <c r="T9" s="398">
        <v>49</v>
      </c>
      <c r="U9" s="402">
        <v>43342.066000000006</v>
      </c>
      <c r="V9" s="403">
        <v>4079320.4</v>
      </c>
      <c r="W9" s="446">
        <v>89</v>
      </c>
      <c r="X9" s="447">
        <v>63596.339</v>
      </c>
      <c r="Y9" s="413">
        <v>48006756</v>
      </c>
    </row>
    <row r="10" spans="1:74" s="326" customFormat="1" ht="18.75" customHeight="1" x14ac:dyDescent="0.25">
      <c r="A10" s="615"/>
      <c r="B10" s="360" t="s">
        <v>55</v>
      </c>
      <c r="C10" s="574">
        <v>1000</v>
      </c>
      <c r="D10" s="540">
        <v>1000</v>
      </c>
      <c r="E10" s="544">
        <v>1195.9079999999999</v>
      </c>
      <c r="F10" s="536">
        <v>7</v>
      </c>
      <c r="G10" s="438">
        <v>99</v>
      </c>
      <c r="H10" s="562">
        <v>2</v>
      </c>
      <c r="I10" s="438">
        <v>69</v>
      </c>
      <c r="J10" s="438">
        <v>545584</v>
      </c>
      <c r="K10" s="548">
        <v>3</v>
      </c>
      <c r="L10" s="439">
        <v>49.375</v>
      </c>
      <c r="M10" s="482">
        <v>415250</v>
      </c>
      <c r="N10" s="443">
        <v>0</v>
      </c>
      <c r="O10" s="441">
        <v>32.555</v>
      </c>
      <c r="P10" s="515">
        <v>32000</v>
      </c>
      <c r="Q10" s="443">
        <v>1</v>
      </c>
      <c r="R10" s="441">
        <v>46.052999999999997</v>
      </c>
      <c r="S10" s="442">
        <v>91000</v>
      </c>
      <c r="T10" s="398">
        <v>2</v>
      </c>
      <c r="U10" s="402">
        <v>155.089</v>
      </c>
      <c r="V10" s="403">
        <v>233284</v>
      </c>
      <c r="W10" s="446">
        <v>2</v>
      </c>
      <c r="X10" s="447">
        <v>88.680999999999997</v>
      </c>
      <c r="Y10" s="413">
        <v>13428500</v>
      </c>
    </row>
    <row r="11" spans="1:74" s="326" customFormat="1" x14ac:dyDescent="0.25">
      <c r="A11" s="615"/>
      <c r="B11" s="360" t="s">
        <v>58</v>
      </c>
      <c r="C11" s="574">
        <v>0</v>
      </c>
      <c r="D11" s="540">
        <v>0</v>
      </c>
      <c r="E11" s="544">
        <v>13817.329000000002</v>
      </c>
      <c r="F11" s="536">
        <v>4</v>
      </c>
      <c r="G11" s="438">
        <v>17433</v>
      </c>
      <c r="H11" s="562">
        <v>3</v>
      </c>
      <c r="I11" s="438">
        <v>15884</v>
      </c>
      <c r="J11" s="438">
        <v>6149784</v>
      </c>
      <c r="K11" s="548">
        <v>7</v>
      </c>
      <c r="L11" s="439">
        <v>17057.54</v>
      </c>
      <c r="M11" s="482">
        <v>28058989</v>
      </c>
      <c r="N11" s="443">
        <v>7</v>
      </c>
      <c r="O11" s="441">
        <v>17042.381999999998</v>
      </c>
      <c r="P11" s="515">
        <v>5856157</v>
      </c>
      <c r="Q11" s="443">
        <v>8</v>
      </c>
      <c r="R11" s="441">
        <v>16784.990000000002</v>
      </c>
      <c r="S11" s="442">
        <v>7465929</v>
      </c>
      <c r="T11" s="398">
        <v>9</v>
      </c>
      <c r="U11" s="402">
        <v>16962.307000000001</v>
      </c>
      <c r="V11" s="403">
        <v>7647526</v>
      </c>
      <c r="W11" s="446">
        <v>11</v>
      </c>
      <c r="X11" s="447">
        <v>3581.384</v>
      </c>
      <c r="Y11" s="413">
        <v>2350205</v>
      </c>
      <c r="Z11" s="349"/>
      <c r="AA11" s="349"/>
      <c r="AB11" s="349"/>
      <c r="AC11" s="349"/>
      <c r="AD11" s="349"/>
      <c r="AE11" s="349"/>
      <c r="AF11" s="349"/>
    </row>
    <row r="12" spans="1:74" s="326" customFormat="1" x14ac:dyDescent="0.25">
      <c r="A12" s="615"/>
      <c r="B12" s="360" t="s">
        <v>60</v>
      </c>
      <c r="C12" s="574">
        <v>75</v>
      </c>
      <c r="D12" s="540">
        <v>75</v>
      </c>
      <c r="E12" s="544">
        <v>77.915000000000006</v>
      </c>
      <c r="F12" s="536">
        <v>11</v>
      </c>
      <c r="G12" s="438">
        <v>244</v>
      </c>
      <c r="H12" s="562">
        <v>4</v>
      </c>
      <c r="I12" s="438">
        <v>620</v>
      </c>
      <c r="J12" s="438">
        <v>3783000</v>
      </c>
      <c r="K12" s="548">
        <v>3</v>
      </c>
      <c r="L12" s="439">
        <v>624.40200000000004</v>
      </c>
      <c r="M12" s="482">
        <v>19043000</v>
      </c>
      <c r="N12" s="443">
        <v>3</v>
      </c>
      <c r="O12" s="441">
        <v>580.60849999999994</v>
      </c>
      <c r="P12" s="515">
        <v>4262000</v>
      </c>
      <c r="Q12" s="443">
        <v>3</v>
      </c>
      <c r="R12" s="441">
        <v>632.66</v>
      </c>
      <c r="S12" s="442">
        <v>277155</v>
      </c>
      <c r="T12" s="398">
        <v>5</v>
      </c>
      <c r="U12" s="402">
        <v>649.92397999999991</v>
      </c>
      <c r="V12" s="403">
        <v>5632000</v>
      </c>
      <c r="W12" s="446">
        <v>4</v>
      </c>
      <c r="X12" s="447">
        <v>790.56900000000007</v>
      </c>
      <c r="Y12" s="413">
        <v>4271550</v>
      </c>
    </row>
    <row r="13" spans="1:74" s="326" customFormat="1" x14ac:dyDescent="0.25">
      <c r="A13" s="615"/>
      <c r="B13" s="360" t="s">
        <v>57</v>
      </c>
      <c r="C13" s="574">
        <v>0</v>
      </c>
      <c r="D13" s="540">
        <v>0</v>
      </c>
      <c r="E13" s="544">
        <v>579.375</v>
      </c>
      <c r="F13" s="536">
        <v>14</v>
      </c>
      <c r="G13" s="438">
        <v>528</v>
      </c>
      <c r="H13" s="562">
        <v>11</v>
      </c>
      <c r="I13" s="438">
        <v>494</v>
      </c>
      <c r="J13" s="438">
        <v>2115000</v>
      </c>
      <c r="K13" s="548">
        <v>8</v>
      </c>
      <c r="L13" s="439">
        <v>421.73599999999999</v>
      </c>
      <c r="M13" s="482">
        <v>2368790</v>
      </c>
      <c r="N13" s="443">
        <v>272</v>
      </c>
      <c r="O13" s="441">
        <v>7651.0250000000005</v>
      </c>
      <c r="P13" s="515">
        <v>1415000</v>
      </c>
      <c r="Q13" s="443">
        <v>333</v>
      </c>
      <c r="R13" s="441">
        <v>10054.333000000001</v>
      </c>
      <c r="S13" s="442">
        <v>10028285</v>
      </c>
      <c r="T13" s="398">
        <v>604</v>
      </c>
      <c r="U13" s="402">
        <v>30428.641</v>
      </c>
      <c r="V13" s="403">
        <v>3015814.9989999998</v>
      </c>
      <c r="W13" s="446">
        <v>95</v>
      </c>
      <c r="X13" s="447">
        <v>32366.433000000001</v>
      </c>
      <c r="Y13" s="413">
        <v>3979093</v>
      </c>
    </row>
    <row r="14" spans="1:74" s="326" customFormat="1" x14ac:dyDescent="0.25">
      <c r="A14" s="615"/>
      <c r="B14" s="360" t="s">
        <v>94</v>
      </c>
      <c r="C14" s="574">
        <v>0</v>
      </c>
      <c r="D14" s="540">
        <v>0</v>
      </c>
      <c r="E14" s="544">
        <v>0</v>
      </c>
      <c r="F14" s="536">
        <v>15</v>
      </c>
      <c r="G14" s="438">
        <v>4176</v>
      </c>
      <c r="H14" s="562">
        <v>20</v>
      </c>
      <c r="I14" s="438">
        <v>2406</v>
      </c>
      <c r="J14" s="438">
        <v>7288680</v>
      </c>
      <c r="K14" s="548">
        <v>23</v>
      </c>
      <c r="L14" s="439">
        <v>3036.0859999999998</v>
      </c>
      <c r="M14" s="482">
        <v>11251500</v>
      </c>
      <c r="N14" s="443">
        <v>42</v>
      </c>
      <c r="O14" s="441">
        <v>4650.6490000000013</v>
      </c>
      <c r="P14" s="515">
        <v>11592763</v>
      </c>
      <c r="Q14" s="443">
        <v>48</v>
      </c>
      <c r="R14" s="441">
        <v>5365.0429999999997</v>
      </c>
      <c r="S14" s="442">
        <v>15833342</v>
      </c>
      <c r="T14" s="398">
        <v>69</v>
      </c>
      <c r="U14" s="402">
        <v>7438.9409999999998</v>
      </c>
      <c r="V14" s="403">
        <v>12774302.32</v>
      </c>
      <c r="W14" s="446">
        <v>66</v>
      </c>
      <c r="X14" s="447">
        <v>12848.541999999999</v>
      </c>
      <c r="Y14" s="413">
        <v>24590429</v>
      </c>
    </row>
    <row r="15" spans="1:74" s="326" customFormat="1" ht="15.75" thickBot="1" x14ac:dyDescent="0.3">
      <c r="A15" s="616"/>
      <c r="B15" s="361" t="s">
        <v>59</v>
      </c>
      <c r="C15" s="575">
        <v>0</v>
      </c>
      <c r="D15" s="590">
        <v>0</v>
      </c>
      <c r="E15" s="586">
        <v>7.5270999999999999</v>
      </c>
      <c r="F15" s="581">
        <v>8</v>
      </c>
      <c r="G15" s="448">
        <v>780</v>
      </c>
      <c r="H15" s="563">
        <v>4</v>
      </c>
      <c r="I15" s="448">
        <v>283</v>
      </c>
      <c r="J15" s="448">
        <v>352000</v>
      </c>
      <c r="K15" s="558">
        <v>2</v>
      </c>
      <c r="L15" s="449">
        <v>30.155000000000001</v>
      </c>
      <c r="M15" s="554">
        <v>70000</v>
      </c>
      <c r="N15" s="452">
        <v>4</v>
      </c>
      <c r="O15" s="450">
        <v>154.44499999999999</v>
      </c>
      <c r="P15" s="518">
        <v>527100</v>
      </c>
      <c r="Q15" s="452">
        <v>34</v>
      </c>
      <c r="R15" s="450">
        <v>718.62300000000005</v>
      </c>
      <c r="S15" s="451">
        <v>2118094</v>
      </c>
      <c r="T15" s="404">
        <v>37</v>
      </c>
      <c r="U15" s="405">
        <v>726.17600000000004</v>
      </c>
      <c r="V15" s="406">
        <v>2210190</v>
      </c>
      <c r="W15" s="453">
        <v>37</v>
      </c>
      <c r="X15" s="454">
        <v>1105.097</v>
      </c>
      <c r="Y15" s="414">
        <v>1054300</v>
      </c>
    </row>
    <row r="16" spans="1:74" s="3" customFormat="1" ht="24.75" customHeight="1" x14ac:dyDescent="0.25">
      <c r="A16" s="620" t="s">
        <v>78</v>
      </c>
      <c r="B16" s="362" t="s">
        <v>81</v>
      </c>
      <c r="C16" s="576">
        <v>0</v>
      </c>
      <c r="D16" s="591">
        <v>0</v>
      </c>
      <c r="E16" s="587">
        <v>1525.6010000000001</v>
      </c>
      <c r="F16" s="582">
        <v>13</v>
      </c>
      <c r="G16" s="456">
        <v>36</v>
      </c>
      <c r="H16" s="564"/>
      <c r="I16" s="456"/>
      <c r="J16" s="456"/>
      <c r="K16" s="559">
        <v>2</v>
      </c>
      <c r="L16" s="457">
        <v>535</v>
      </c>
      <c r="M16" s="477">
        <v>5135000</v>
      </c>
      <c r="N16" s="460">
        <v>2</v>
      </c>
      <c r="O16" s="458">
        <v>375.65</v>
      </c>
      <c r="P16" s="556">
        <v>4994000</v>
      </c>
      <c r="Q16" s="460"/>
      <c r="R16" s="458"/>
      <c r="S16" s="459"/>
      <c r="T16" s="395">
        <v>3</v>
      </c>
      <c r="U16" s="396">
        <v>709</v>
      </c>
      <c r="V16" s="397">
        <v>5314500</v>
      </c>
      <c r="W16" s="435">
        <v>4</v>
      </c>
      <c r="X16" s="436">
        <v>4346.1970000000001</v>
      </c>
      <c r="Y16" s="411">
        <v>8701427</v>
      </c>
      <c r="Z16" s="349"/>
      <c r="AA16" s="349"/>
      <c r="AB16" s="349"/>
      <c r="AC16" s="349"/>
      <c r="AD16" s="349"/>
      <c r="AE16" s="349"/>
      <c r="AF16" s="349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</row>
    <row r="17" spans="1:74" s="3" customFormat="1" ht="21.75" customHeight="1" x14ac:dyDescent="0.25">
      <c r="A17" s="615"/>
      <c r="B17" s="360" t="s">
        <v>126</v>
      </c>
      <c r="C17" s="574">
        <v>0</v>
      </c>
      <c r="D17" s="540">
        <v>0</v>
      </c>
      <c r="E17" s="544">
        <v>0</v>
      </c>
      <c r="F17" s="536"/>
      <c r="G17" s="438">
        <v>0</v>
      </c>
      <c r="H17" s="562"/>
      <c r="I17" s="438">
        <v>0</v>
      </c>
      <c r="J17" s="438"/>
      <c r="K17" s="548">
        <v>0</v>
      </c>
      <c r="L17" s="439">
        <v>0</v>
      </c>
      <c r="M17" s="482">
        <v>0</v>
      </c>
      <c r="N17" s="443"/>
      <c r="O17" s="441"/>
      <c r="P17" s="515"/>
      <c r="Q17" s="443"/>
      <c r="R17" s="441"/>
      <c r="S17" s="442"/>
      <c r="T17" s="398">
        <v>440</v>
      </c>
      <c r="U17" s="461">
        <v>7623.96</v>
      </c>
      <c r="V17" s="462">
        <v>1992880</v>
      </c>
      <c r="W17" s="446">
        <v>424</v>
      </c>
      <c r="X17" s="463">
        <v>7651.3620000000001</v>
      </c>
      <c r="Y17" s="415">
        <v>1168195</v>
      </c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</row>
    <row r="18" spans="1:74" s="3" customFormat="1" ht="18" customHeight="1" x14ac:dyDescent="0.25">
      <c r="A18" s="615"/>
      <c r="B18" s="360" t="s">
        <v>96</v>
      </c>
      <c r="C18" s="574">
        <v>0</v>
      </c>
      <c r="D18" s="540">
        <v>0</v>
      </c>
      <c r="E18" s="544">
        <v>0</v>
      </c>
      <c r="F18" s="536">
        <v>1</v>
      </c>
      <c r="G18" s="438">
        <v>49</v>
      </c>
      <c r="H18" s="562">
        <v>0</v>
      </c>
      <c r="I18" s="438">
        <v>0</v>
      </c>
      <c r="J18" s="438"/>
      <c r="K18" s="548">
        <v>0</v>
      </c>
      <c r="L18" s="439">
        <v>0</v>
      </c>
      <c r="M18" s="482">
        <v>0</v>
      </c>
      <c r="N18" s="443">
        <v>1</v>
      </c>
      <c r="O18" s="441">
        <v>1.95</v>
      </c>
      <c r="P18" s="515">
        <v>280000</v>
      </c>
      <c r="Q18" s="443">
        <v>1</v>
      </c>
      <c r="R18" s="441">
        <v>1.95</v>
      </c>
      <c r="S18" s="442">
        <v>280800</v>
      </c>
      <c r="T18" s="398">
        <v>9</v>
      </c>
      <c r="U18" s="402">
        <v>364.572</v>
      </c>
      <c r="V18" s="403">
        <v>280854.40000000002</v>
      </c>
      <c r="W18" s="446">
        <v>132</v>
      </c>
      <c r="X18" s="447">
        <v>4556.5720000000001</v>
      </c>
      <c r="Y18" s="413">
        <v>1368414</v>
      </c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</row>
    <row r="19" spans="1:74" s="3" customFormat="1" ht="19.5" customHeight="1" x14ac:dyDescent="0.25">
      <c r="A19" s="615"/>
      <c r="B19" s="360" t="s">
        <v>125</v>
      </c>
      <c r="C19" s="574">
        <v>0</v>
      </c>
      <c r="D19" s="540">
        <v>0</v>
      </c>
      <c r="E19" s="544">
        <v>0</v>
      </c>
      <c r="F19" s="536">
        <v>1</v>
      </c>
      <c r="G19" s="438">
        <v>0</v>
      </c>
      <c r="H19" s="562"/>
      <c r="I19" s="438">
        <v>0</v>
      </c>
      <c r="J19" s="438"/>
      <c r="K19" s="548">
        <v>1</v>
      </c>
      <c r="L19" s="439">
        <v>83.649000000000001</v>
      </c>
      <c r="M19" s="482">
        <v>315000</v>
      </c>
      <c r="N19" s="443"/>
      <c r="O19" s="441"/>
      <c r="P19" s="515"/>
      <c r="Q19" s="443">
        <v>1</v>
      </c>
      <c r="R19" s="441">
        <v>88.373000000000005</v>
      </c>
      <c r="S19" s="442">
        <v>6000</v>
      </c>
      <c r="T19" s="398">
        <v>3</v>
      </c>
      <c r="U19" s="402">
        <v>225.339</v>
      </c>
      <c r="V19" s="403">
        <v>41536</v>
      </c>
      <c r="W19" s="446">
        <v>7</v>
      </c>
      <c r="X19" s="447">
        <v>1193.809</v>
      </c>
      <c r="Y19" s="413">
        <v>1224450</v>
      </c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</row>
    <row r="20" spans="1:74" s="3" customFormat="1" x14ac:dyDescent="0.25">
      <c r="A20" s="615"/>
      <c r="B20" s="360" t="s">
        <v>108</v>
      </c>
      <c r="C20" s="574">
        <v>0</v>
      </c>
      <c r="D20" s="540">
        <v>0</v>
      </c>
      <c r="E20" s="544">
        <v>0</v>
      </c>
      <c r="F20" s="536"/>
      <c r="G20" s="438">
        <v>0</v>
      </c>
      <c r="H20" s="562">
        <v>6</v>
      </c>
      <c r="I20" s="438">
        <v>136</v>
      </c>
      <c r="J20" s="438">
        <v>90006</v>
      </c>
      <c r="K20" s="548">
        <v>0</v>
      </c>
      <c r="L20" s="439">
        <v>0</v>
      </c>
      <c r="M20" s="482">
        <v>0</v>
      </c>
      <c r="N20" s="443"/>
      <c r="O20" s="441"/>
      <c r="P20" s="515"/>
      <c r="Q20" s="443"/>
      <c r="R20" s="441"/>
      <c r="S20" s="442"/>
      <c r="T20" s="398"/>
      <c r="U20" s="464"/>
      <c r="V20" s="465"/>
      <c r="W20" s="398"/>
      <c r="X20" s="466"/>
      <c r="Y20" s="41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</row>
    <row r="21" spans="1:74" s="3" customFormat="1" x14ac:dyDescent="0.25">
      <c r="A21" s="615"/>
      <c r="B21" s="360" t="s">
        <v>82</v>
      </c>
      <c r="C21" s="574">
        <v>0</v>
      </c>
      <c r="D21" s="540">
        <v>0</v>
      </c>
      <c r="E21" s="544">
        <v>47.65</v>
      </c>
      <c r="F21" s="536">
        <v>1</v>
      </c>
      <c r="G21" s="438">
        <v>48</v>
      </c>
      <c r="H21" s="562">
        <v>1</v>
      </c>
      <c r="I21" s="438">
        <v>203</v>
      </c>
      <c r="J21" s="438">
        <v>70001</v>
      </c>
      <c r="K21" s="548">
        <v>1</v>
      </c>
      <c r="L21" s="439">
        <v>202.67</v>
      </c>
      <c r="M21" s="482">
        <v>70001</v>
      </c>
      <c r="N21" s="443">
        <v>3</v>
      </c>
      <c r="O21" s="441">
        <v>215.67</v>
      </c>
      <c r="P21" s="515">
        <v>301318</v>
      </c>
      <c r="Q21" s="443">
        <v>5</v>
      </c>
      <c r="R21" s="467">
        <v>248.453</v>
      </c>
      <c r="S21" s="442">
        <v>140193</v>
      </c>
      <c r="T21" s="398">
        <v>1</v>
      </c>
      <c r="U21" s="399">
        <v>199.85</v>
      </c>
      <c r="V21" s="400">
        <v>147035</v>
      </c>
      <c r="W21" s="446">
        <v>3</v>
      </c>
      <c r="X21" s="468">
        <v>223.36699999999999</v>
      </c>
      <c r="Y21" s="417">
        <v>218911</v>
      </c>
      <c r="Z21" s="350"/>
      <c r="AA21" s="350"/>
      <c r="AB21" s="350"/>
      <c r="AC21" s="350"/>
      <c r="AD21" s="350"/>
      <c r="AE21" s="350"/>
      <c r="AF21" s="350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</row>
    <row r="22" spans="1:74" s="3" customFormat="1" x14ac:dyDescent="0.25">
      <c r="A22" s="615"/>
      <c r="B22" s="360" t="s">
        <v>127</v>
      </c>
      <c r="C22" s="574">
        <v>0</v>
      </c>
      <c r="D22" s="540">
        <v>0</v>
      </c>
      <c r="E22" s="544">
        <v>0</v>
      </c>
      <c r="F22" s="536"/>
      <c r="G22" s="438">
        <v>0</v>
      </c>
      <c r="H22" s="562"/>
      <c r="I22" s="438">
        <v>0</v>
      </c>
      <c r="J22" s="438"/>
      <c r="K22" s="548">
        <v>0</v>
      </c>
      <c r="L22" s="439">
        <v>0</v>
      </c>
      <c r="M22" s="482">
        <v>0</v>
      </c>
      <c r="N22" s="443"/>
      <c r="O22" s="441"/>
      <c r="P22" s="515"/>
      <c r="Q22" s="443"/>
      <c r="R22" s="441"/>
      <c r="S22" s="442"/>
      <c r="T22" s="398"/>
      <c r="U22" s="469"/>
      <c r="V22" s="470"/>
      <c r="W22" s="398"/>
      <c r="X22" s="469"/>
      <c r="Y22" s="418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</row>
    <row r="23" spans="1:74" s="3" customFormat="1" x14ac:dyDescent="0.25">
      <c r="A23" s="615"/>
      <c r="B23" s="360" t="s">
        <v>79</v>
      </c>
      <c r="C23" s="574">
        <v>2157</v>
      </c>
      <c r="D23" s="540">
        <v>2157</v>
      </c>
      <c r="E23" s="544">
        <v>3881.3890000000001</v>
      </c>
      <c r="F23" s="536">
        <v>70</v>
      </c>
      <c r="G23" s="438">
        <v>2470</v>
      </c>
      <c r="H23" s="562">
        <v>74</v>
      </c>
      <c r="I23" s="438">
        <v>2707</v>
      </c>
      <c r="J23" s="438">
        <v>541220</v>
      </c>
      <c r="K23" s="548">
        <v>75</v>
      </c>
      <c r="L23" s="439">
        <v>2747.4319999999998</v>
      </c>
      <c r="M23" s="482">
        <v>549535.4</v>
      </c>
      <c r="N23" s="443">
        <v>484</v>
      </c>
      <c r="O23" s="441">
        <v>15260.356</v>
      </c>
      <c r="P23" s="515">
        <v>1754308</v>
      </c>
      <c r="Q23" s="443">
        <v>322</v>
      </c>
      <c r="R23" s="441">
        <v>11139.182000000001</v>
      </c>
      <c r="S23" s="442">
        <v>6751696</v>
      </c>
      <c r="T23" s="398">
        <v>496</v>
      </c>
      <c r="U23" s="402">
        <v>18115.143</v>
      </c>
      <c r="V23" s="471">
        <v>1767133.4369999999</v>
      </c>
      <c r="W23" s="446">
        <v>1782</v>
      </c>
      <c r="X23" s="447">
        <v>20482.751</v>
      </c>
      <c r="Y23" s="419">
        <v>2516577</v>
      </c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</row>
    <row r="24" spans="1:74" s="3" customFormat="1" x14ac:dyDescent="0.25">
      <c r="A24" s="615"/>
      <c r="B24" s="360" t="s">
        <v>95</v>
      </c>
      <c r="C24" s="574"/>
      <c r="D24" s="540"/>
      <c r="E24" s="544"/>
      <c r="F24" s="536">
        <v>21</v>
      </c>
      <c r="G24" s="438">
        <v>398</v>
      </c>
      <c r="H24" s="562">
        <v>1</v>
      </c>
      <c r="I24" s="438">
        <v>49</v>
      </c>
      <c r="J24" s="438">
        <v>65281</v>
      </c>
      <c r="K24" s="548">
        <v>2</v>
      </c>
      <c r="L24" s="439">
        <v>108.399</v>
      </c>
      <c r="M24" s="482">
        <v>120504</v>
      </c>
      <c r="N24" s="443">
        <v>5</v>
      </c>
      <c r="O24" s="441">
        <v>150.006</v>
      </c>
      <c r="P24" s="515">
        <v>195857</v>
      </c>
      <c r="Q24" s="443">
        <v>4</v>
      </c>
      <c r="R24" s="441">
        <v>137.12200000000001</v>
      </c>
      <c r="S24" s="442">
        <v>182586</v>
      </c>
      <c r="T24" s="398">
        <v>11</v>
      </c>
      <c r="U24" s="461">
        <v>1167.9770000000001</v>
      </c>
      <c r="V24" s="400">
        <v>2078233</v>
      </c>
      <c r="W24" s="446">
        <v>9</v>
      </c>
      <c r="X24" s="463">
        <v>1651.172</v>
      </c>
      <c r="Y24" s="417">
        <v>3689817</v>
      </c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</row>
    <row r="25" spans="1:74" s="3" customFormat="1" x14ac:dyDescent="0.25">
      <c r="A25" s="615"/>
      <c r="B25" s="360" t="s">
        <v>128</v>
      </c>
      <c r="C25" s="585"/>
      <c r="D25" s="540"/>
      <c r="E25" s="544"/>
      <c r="F25" s="536"/>
      <c r="G25" s="438"/>
      <c r="H25" s="562"/>
      <c r="I25" s="438"/>
      <c r="J25" s="438"/>
      <c r="K25" s="548">
        <v>0</v>
      </c>
      <c r="L25" s="439">
        <v>0</v>
      </c>
      <c r="M25" s="482">
        <v>0</v>
      </c>
      <c r="N25" s="443"/>
      <c r="O25" s="441"/>
      <c r="P25" s="515"/>
      <c r="Q25" s="443"/>
      <c r="R25" s="441"/>
      <c r="S25" s="442"/>
      <c r="T25" s="398"/>
      <c r="U25" s="464"/>
      <c r="V25" s="465"/>
      <c r="W25" s="398"/>
      <c r="X25" s="466"/>
      <c r="Y25" s="41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</row>
    <row r="26" spans="1:74" s="3" customFormat="1" x14ac:dyDescent="0.25">
      <c r="A26" s="615"/>
      <c r="B26" s="360" t="s">
        <v>129</v>
      </c>
      <c r="C26" s="574"/>
      <c r="D26" s="540"/>
      <c r="E26" s="544"/>
      <c r="F26" s="536"/>
      <c r="G26" s="438"/>
      <c r="H26" s="562"/>
      <c r="I26" s="438"/>
      <c r="J26" s="438"/>
      <c r="K26" s="548">
        <v>0</v>
      </c>
      <c r="L26" s="439">
        <v>0</v>
      </c>
      <c r="M26" s="482">
        <v>0</v>
      </c>
      <c r="N26" s="443"/>
      <c r="O26" s="441"/>
      <c r="P26" s="515"/>
      <c r="Q26" s="443"/>
      <c r="R26" s="441"/>
      <c r="S26" s="442"/>
      <c r="T26" s="398"/>
      <c r="U26" s="464"/>
      <c r="V26" s="465"/>
      <c r="W26" s="398"/>
      <c r="X26" s="466"/>
      <c r="Y26" s="41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</row>
    <row r="27" spans="1:74" s="3" customFormat="1" x14ac:dyDescent="0.25">
      <c r="A27" s="615"/>
      <c r="B27" s="360" t="s">
        <v>130</v>
      </c>
      <c r="C27" s="574"/>
      <c r="D27" s="540"/>
      <c r="E27" s="544"/>
      <c r="F27" s="536"/>
      <c r="G27" s="438"/>
      <c r="H27" s="562"/>
      <c r="I27" s="438"/>
      <c r="J27" s="438"/>
      <c r="K27" s="548">
        <v>90</v>
      </c>
      <c r="L27" s="439">
        <v>3850.1019999999999</v>
      </c>
      <c r="M27" s="482">
        <v>580000</v>
      </c>
      <c r="N27" s="443">
        <v>257</v>
      </c>
      <c r="O27" s="441">
        <v>8070.598</v>
      </c>
      <c r="P27" s="515">
        <v>1027246</v>
      </c>
      <c r="Q27" s="443">
        <v>392</v>
      </c>
      <c r="R27" s="441">
        <v>12834.953</v>
      </c>
      <c r="S27" s="442">
        <v>8976.1589999999997</v>
      </c>
      <c r="T27" s="398">
        <v>1175</v>
      </c>
      <c r="U27" s="402">
        <v>54072.270000000004</v>
      </c>
      <c r="V27" s="403">
        <v>4144861.4399999995</v>
      </c>
      <c r="W27" s="446">
        <v>893</v>
      </c>
      <c r="X27" s="447">
        <v>59034.841999999997</v>
      </c>
      <c r="Y27" s="413">
        <v>5529820</v>
      </c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</row>
    <row r="28" spans="1:74" s="3" customFormat="1" x14ac:dyDescent="0.25">
      <c r="A28" s="615"/>
      <c r="B28" s="360" t="s">
        <v>131</v>
      </c>
      <c r="C28" s="574"/>
      <c r="D28" s="540"/>
      <c r="E28" s="544"/>
      <c r="F28" s="536"/>
      <c r="G28" s="438"/>
      <c r="H28" s="562"/>
      <c r="I28" s="438"/>
      <c r="J28" s="438"/>
      <c r="K28" s="548">
        <v>0</v>
      </c>
      <c r="L28" s="439">
        <v>0</v>
      </c>
      <c r="M28" s="482">
        <v>0</v>
      </c>
      <c r="N28" s="443"/>
      <c r="O28" s="441"/>
      <c r="P28" s="515"/>
      <c r="Q28" s="443"/>
      <c r="R28" s="441"/>
      <c r="S28" s="442"/>
      <c r="T28" s="398">
        <v>24</v>
      </c>
      <c r="U28" s="399">
        <v>2035.105</v>
      </c>
      <c r="V28" s="400">
        <v>1392105</v>
      </c>
      <c r="W28" s="446">
        <v>52</v>
      </c>
      <c r="X28" s="468">
        <v>4811.7839999999997</v>
      </c>
      <c r="Y28" s="417">
        <v>4793853</v>
      </c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</row>
    <row r="29" spans="1:74" s="3" customFormat="1" x14ac:dyDescent="0.25">
      <c r="A29" s="615"/>
      <c r="B29" s="360" t="s">
        <v>83</v>
      </c>
      <c r="C29" s="574">
        <v>0</v>
      </c>
      <c r="D29" s="540">
        <v>0</v>
      </c>
      <c r="E29" s="544">
        <v>41</v>
      </c>
      <c r="F29" s="536"/>
      <c r="G29" s="438">
        <v>0</v>
      </c>
      <c r="H29" s="562"/>
      <c r="I29" s="438">
        <v>0</v>
      </c>
      <c r="J29" s="438"/>
      <c r="K29" s="548">
        <v>0</v>
      </c>
      <c r="L29" s="439">
        <v>0</v>
      </c>
      <c r="M29" s="482">
        <v>0</v>
      </c>
      <c r="N29" s="443"/>
      <c r="O29" s="441"/>
      <c r="P29" s="515"/>
      <c r="Q29" s="443"/>
      <c r="R29" s="441"/>
      <c r="S29" s="442"/>
      <c r="T29" s="398"/>
      <c r="U29" s="464"/>
      <c r="V29" s="465"/>
      <c r="W29" s="398"/>
      <c r="X29" s="466"/>
      <c r="Y29" s="41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</row>
    <row r="30" spans="1:74" s="3" customFormat="1" x14ac:dyDescent="0.25">
      <c r="A30" s="615"/>
      <c r="B30" s="360" t="s">
        <v>80</v>
      </c>
      <c r="C30" s="574">
        <v>1038</v>
      </c>
      <c r="D30" s="540">
        <v>1038</v>
      </c>
      <c r="E30" s="544">
        <v>7872.0780000000004</v>
      </c>
      <c r="F30" s="536">
        <v>280</v>
      </c>
      <c r="G30" s="438">
        <v>19603</v>
      </c>
      <c r="H30" s="562">
        <v>426</v>
      </c>
      <c r="I30" s="438">
        <v>37908</v>
      </c>
      <c r="J30" s="438">
        <v>485947299</v>
      </c>
      <c r="K30" s="548">
        <v>526</v>
      </c>
      <c r="L30" s="439">
        <v>45760.627999999997</v>
      </c>
      <c r="M30" s="482">
        <v>66158531</v>
      </c>
      <c r="N30" s="443">
        <v>570</v>
      </c>
      <c r="O30" s="472">
        <v>46280.722099999999</v>
      </c>
      <c r="P30" s="515">
        <v>63006837</v>
      </c>
      <c r="Q30" s="443">
        <v>776</v>
      </c>
      <c r="R30" s="472">
        <v>90182.29399999998</v>
      </c>
      <c r="S30" s="442">
        <v>53792054</v>
      </c>
      <c r="T30" s="398">
        <v>1063</v>
      </c>
      <c r="U30" s="402">
        <v>83641.831000000006</v>
      </c>
      <c r="V30" s="403">
        <v>92571551.796000004</v>
      </c>
      <c r="W30" s="446">
        <v>1453</v>
      </c>
      <c r="X30" s="447">
        <v>143154.139</v>
      </c>
      <c r="Y30" s="413">
        <v>127739247</v>
      </c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</row>
    <row r="31" spans="1:74" s="3" customFormat="1" x14ac:dyDescent="0.25">
      <c r="A31" s="615"/>
      <c r="B31" s="360" t="s">
        <v>132</v>
      </c>
      <c r="C31" s="574"/>
      <c r="D31" s="540"/>
      <c r="E31" s="544"/>
      <c r="F31" s="536"/>
      <c r="G31" s="438"/>
      <c r="H31" s="562"/>
      <c r="I31" s="438"/>
      <c r="J31" s="438"/>
      <c r="K31" s="548">
        <v>0</v>
      </c>
      <c r="L31" s="439">
        <v>0</v>
      </c>
      <c r="M31" s="482">
        <v>0</v>
      </c>
      <c r="N31" s="443">
        <v>81</v>
      </c>
      <c r="O31" s="441">
        <v>1745.556</v>
      </c>
      <c r="P31" s="515">
        <v>175000</v>
      </c>
      <c r="Q31" s="443">
        <v>145</v>
      </c>
      <c r="R31" s="441">
        <v>30559.602999999999</v>
      </c>
      <c r="S31" s="442">
        <v>30559.602999999999</v>
      </c>
      <c r="T31" s="398">
        <v>86</v>
      </c>
      <c r="U31" s="461">
        <v>2171.84</v>
      </c>
      <c r="V31" s="462">
        <v>506272</v>
      </c>
      <c r="W31" s="446">
        <v>86</v>
      </c>
      <c r="X31" s="463">
        <v>3767.5479999999998</v>
      </c>
      <c r="Y31" s="415">
        <v>676070</v>
      </c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</row>
    <row r="32" spans="1:74" s="3" customFormat="1" x14ac:dyDescent="0.25">
      <c r="A32" s="615"/>
      <c r="B32" s="360" t="s">
        <v>133</v>
      </c>
      <c r="C32" s="574"/>
      <c r="D32" s="540"/>
      <c r="E32" s="544"/>
      <c r="F32" s="536"/>
      <c r="G32" s="438"/>
      <c r="H32" s="562"/>
      <c r="I32" s="438"/>
      <c r="J32" s="438"/>
      <c r="K32" s="548">
        <v>1</v>
      </c>
      <c r="L32" s="439">
        <v>25</v>
      </c>
      <c r="M32" s="482">
        <v>75000</v>
      </c>
      <c r="N32" s="443">
        <v>68</v>
      </c>
      <c r="O32" s="441">
        <v>42.6</v>
      </c>
      <c r="P32" s="515">
        <v>413086</v>
      </c>
      <c r="Q32" s="443"/>
      <c r="R32" s="441"/>
      <c r="S32" s="442"/>
      <c r="T32" s="398"/>
      <c r="U32" s="464"/>
      <c r="V32" s="465"/>
      <c r="W32" s="398"/>
      <c r="X32" s="466"/>
      <c r="Y32" s="41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</row>
    <row r="33" spans="1:74" s="3" customFormat="1" ht="15.75" thickBot="1" x14ac:dyDescent="0.3">
      <c r="A33" s="616"/>
      <c r="B33" s="361" t="s">
        <v>103</v>
      </c>
      <c r="C33" s="575">
        <v>0</v>
      </c>
      <c r="D33" s="590">
        <v>0</v>
      </c>
      <c r="E33" s="586">
        <v>0</v>
      </c>
      <c r="F33" s="581">
        <v>30</v>
      </c>
      <c r="G33" s="448">
        <v>811</v>
      </c>
      <c r="H33" s="563">
        <v>16</v>
      </c>
      <c r="I33" s="448">
        <v>433</v>
      </c>
      <c r="J33" s="448">
        <v>3617000</v>
      </c>
      <c r="K33" s="558">
        <v>1</v>
      </c>
      <c r="L33" s="449">
        <v>133.042</v>
      </c>
      <c r="M33" s="554">
        <v>1291878</v>
      </c>
      <c r="N33" s="475">
        <v>2</v>
      </c>
      <c r="O33" s="473">
        <v>171.74199999999999</v>
      </c>
      <c r="P33" s="528">
        <v>1127117</v>
      </c>
      <c r="Q33" s="475">
        <v>2</v>
      </c>
      <c r="R33" s="473">
        <v>193.81100000000004</v>
      </c>
      <c r="S33" s="474">
        <v>1251156</v>
      </c>
      <c r="T33" s="404">
        <v>6</v>
      </c>
      <c r="U33" s="405">
        <v>918.1350000000001</v>
      </c>
      <c r="V33" s="406">
        <v>3829084.5</v>
      </c>
      <c r="W33" s="453">
        <v>5</v>
      </c>
      <c r="X33" s="454">
        <v>312.084</v>
      </c>
      <c r="Y33" s="414">
        <v>1136205</v>
      </c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</row>
    <row r="34" spans="1:74" s="2" customFormat="1" ht="18" customHeight="1" x14ac:dyDescent="0.25">
      <c r="A34" s="614" t="s">
        <v>105</v>
      </c>
      <c r="B34" s="359" t="s">
        <v>97</v>
      </c>
      <c r="C34" s="573">
        <v>0</v>
      </c>
      <c r="D34" s="539">
        <v>0</v>
      </c>
      <c r="E34" s="543">
        <v>0</v>
      </c>
      <c r="F34" s="535">
        <v>2</v>
      </c>
      <c r="G34" s="476">
        <v>138</v>
      </c>
      <c r="H34" s="561">
        <v>1</v>
      </c>
      <c r="I34" s="476">
        <v>62</v>
      </c>
      <c r="J34" s="476">
        <v>300000</v>
      </c>
      <c r="K34" s="559">
        <v>0</v>
      </c>
      <c r="L34" s="457">
        <v>0</v>
      </c>
      <c r="M34" s="477">
        <v>0</v>
      </c>
      <c r="N34" s="434">
        <v>4</v>
      </c>
      <c r="O34" s="432">
        <v>243.697</v>
      </c>
      <c r="P34" s="512">
        <v>1584030</v>
      </c>
      <c r="Q34" s="434"/>
      <c r="R34" s="432"/>
      <c r="S34" s="478"/>
      <c r="T34" s="479">
        <v>16</v>
      </c>
      <c r="U34" s="480">
        <v>1759.761</v>
      </c>
      <c r="V34" s="481">
        <v>9495572</v>
      </c>
      <c r="W34" s="435">
        <v>59</v>
      </c>
      <c r="X34" s="436">
        <v>8754.2170000000006</v>
      </c>
      <c r="Y34" s="411">
        <v>38582942</v>
      </c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</row>
    <row r="35" spans="1:74" s="2" customFormat="1" x14ac:dyDescent="0.25">
      <c r="A35" s="615"/>
      <c r="B35" s="360" t="s">
        <v>76</v>
      </c>
      <c r="C35" s="574">
        <v>0</v>
      </c>
      <c r="D35" s="540">
        <v>0</v>
      </c>
      <c r="E35" s="544">
        <v>5672.5949999999993</v>
      </c>
      <c r="F35" s="536">
        <v>29</v>
      </c>
      <c r="G35" s="438">
        <v>2341</v>
      </c>
      <c r="H35" s="562">
        <v>23</v>
      </c>
      <c r="I35" s="438">
        <v>4957</v>
      </c>
      <c r="J35" s="438">
        <v>22290231</v>
      </c>
      <c r="K35" s="548">
        <v>25</v>
      </c>
      <c r="L35" s="439">
        <v>4799.9179999999997</v>
      </c>
      <c r="M35" s="482">
        <v>17287000</v>
      </c>
      <c r="N35" s="443">
        <v>23</v>
      </c>
      <c r="O35" s="441">
        <v>5510.9049999999997</v>
      </c>
      <c r="P35" s="515">
        <v>18138300</v>
      </c>
      <c r="Q35" s="443">
        <v>27</v>
      </c>
      <c r="R35" s="441">
        <v>6279.3589999999986</v>
      </c>
      <c r="S35" s="442">
        <v>25729694.743999999</v>
      </c>
      <c r="T35" s="398">
        <v>67</v>
      </c>
      <c r="U35" s="402">
        <v>4298.2079999999996</v>
      </c>
      <c r="V35" s="403">
        <v>34425966.453000002</v>
      </c>
      <c r="W35" s="483">
        <v>401</v>
      </c>
      <c r="X35" s="484">
        <v>44386.982000000004</v>
      </c>
      <c r="Y35" s="420">
        <v>56550113</v>
      </c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</row>
    <row r="36" spans="1:74" s="2" customFormat="1" x14ac:dyDescent="0.25">
      <c r="A36" s="615"/>
      <c r="B36" s="360" t="s">
        <v>134</v>
      </c>
      <c r="C36" s="574"/>
      <c r="D36" s="540"/>
      <c r="E36" s="544"/>
      <c r="F36" s="536"/>
      <c r="G36" s="438"/>
      <c r="H36" s="562"/>
      <c r="I36" s="438"/>
      <c r="J36" s="438"/>
      <c r="K36" s="548">
        <v>0</v>
      </c>
      <c r="L36" s="439">
        <v>0</v>
      </c>
      <c r="M36" s="482">
        <v>0</v>
      </c>
      <c r="N36" s="443">
        <v>0</v>
      </c>
      <c r="O36" s="441">
        <v>0</v>
      </c>
      <c r="P36" s="515">
        <v>0</v>
      </c>
      <c r="Q36" s="443"/>
      <c r="R36" s="441"/>
      <c r="S36" s="442"/>
      <c r="T36" s="398">
        <v>5</v>
      </c>
      <c r="U36" s="402">
        <v>3834.0820000000003</v>
      </c>
      <c r="V36" s="403">
        <v>1622736.3259999999</v>
      </c>
      <c r="W36" s="446">
        <v>16</v>
      </c>
      <c r="X36" s="447">
        <v>7272.99</v>
      </c>
      <c r="Y36" s="413">
        <v>2490619</v>
      </c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</row>
    <row r="37" spans="1:74" s="2" customFormat="1" x14ac:dyDescent="0.25">
      <c r="A37" s="615"/>
      <c r="B37" s="360" t="s">
        <v>77</v>
      </c>
      <c r="C37" s="574">
        <v>0</v>
      </c>
      <c r="D37" s="540">
        <v>0</v>
      </c>
      <c r="E37" s="544">
        <v>1343.7210000000002</v>
      </c>
      <c r="F37" s="536">
        <v>11</v>
      </c>
      <c r="G37" s="438">
        <v>2217</v>
      </c>
      <c r="H37" s="562">
        <v>4</v>
      </c>
      <c r="I37" s="438">
        <v>368</v>
      </c>
      <c r="J37" s="438">
        <v>977072</v>
      </c>
      <c r="K37" s="548">
        <v>21</v>
      </c>
      <c r="L37" s="439">
        <v>105435.648</v>
      </c>
      <c r="M37" s="482">
        <v>10771100</v>
      </c>
      <c r="N37" s="443">
        <v>4</v>
      </c>
      <c r="O37" s="441">
        <v>1457.797</v>
      </c>
      <c r="P37" s="515">
        <v>2050000</v>
      </c>
      <c r="Q37" s="443">
        <v>5</v>
      </c>
      <c r="R37" s="441">
        <v>1515.8409999999999</v>
      </c>
      <c r="S37" s="442">
        <v>1092373</v>
      </c>
      <c r="T37" s="398">
        <v>18</v>
      </c>
      <c r="U37" s="402">
        <v>2947.2890000000007</v>
      </c>
      <c r="V37" s="403">
        <v>6854764</v>
      </c>
      <c r="W37" s="446">
        <v>69</v>
      </c>
      <c r="X37" s="447">
        <v>7276.3620000000001</v>
      </c>
      <c r="Y37" s="413">
        <v>24803573</v>
      </c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</row>
    <row r="38" spans="1:74" s="2" customFormat="1" x14ac:dyDescent="0.25">
      <c r="A38" s="615"/>
      <c r="B38" s="360" t="s">
        <v>71</v>
      </c>
      <c r="C38" s="574">
        <v>310</v>
      </c>
      <c r="D38" s="540">
        <v>310</v>
      </c>
      <c r="E38" s="544">
        <v>4976.8519999999999</v>
      </c>
      <c r="F38" s="536">
        <v>39</v>
      </c>
      <c r="G38" s="438">
        <v>3887</v>
      </c>
      <c r="H38" s="562">
        <v>74</v>
      </c>
      <c r="I38" s="438">
        <v>10765</v>
      </c>
      <c r="J38" s="438">
        <v>16768570</v>
      </c>
      <c r="K38" s="548">
        <v>64</v>
      </c>
      <c r="L38" s="439">
        <v>12610.402</v>
      </c>
      <c r="M38" s="482">
        <v>30743056</v>
      </c>
      <c r="N38" s="443">
        <v>65</v>
      </c>
      <c r="O38" s="441">
        <v>10852.006000000001</v>
      </c>
      <c r="P38" s="515">
        <v>29712000</v>
      </c>
      <c r="Q38" s="443">
        <v>76</v>
      </c>
      <c r="R38" s="441">
        <v>12934.113000000001</v>
      </c>
      <c r="S38" s="442">
        <v>21133300</v>
      </c>
      <c r="T38" s="398">
        <v>96</v>
      </c>
      <c r="U38" s="402">
        <v>17769.999</v>
      </c>
      <c r="V38" s="403">
        <v>39720829</v>
      </c>
      <c r="W38" s="483">
        <v>89</v>
      </c>
      <c r="X38" s="485">
        <v>18533.866000000002</v>
      </c>
      <c r="Y38" s="413">
        <v>38574958</v>
      </c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</row>
    <row r="39" spans="1:74" s="2" customFormat="1" ht="15.75" customHeight="1" x14ac:dyDescent="0.25">
      <c r="A39" s="615"/>
      <c r="B39" s="360" t="s">
        <v>98</v>
      </c>
      <c r="C39" s="574">
        <v>0</v>
      </c>
      <c r="D39" s="540">
        <v>0</v>
      </c>
      <c r="E39" s="544">
        <v>0</v>
      </c>
      <c r="F39" s="536">
        <v>2</v>
      </c>
      <c r="G39" s="438">
        <v>195</v>
      </c>
      <c r="H39" s="562">
        <v>7</v>
      </c>
      <c r="I39" s="438">
        <v>620</v>
      </c>
      <c r="J39" s="438">
        <v>2313765</v>
      </c>
      <c r="K39" s="548">
        <v>10</v>
      </c>
      <c r="L39" s="439">
        <v>1043.127</v>
      </c>
      <c r="M39" s="482">
        <v>2371183</v>
      </c>
      <c r="N39" s="443">
        <v>32</v>
      </c>
      <c r="O39" s="441">
        <v>2158.58</v>
      </c>
      <c r="P39" s="515">
        <v>5653935</v>
      </c>
      <c r="Q39" s="443">
        <v>54</v>
      </c>
      <c r="R39" s="441">
        <v>4190.6309999999994</v>
      </c>
      <c r="S39" s="442">
        <v>4618929</v>
      </c>
      <c r="T39" s="398">
        <v>66</v>
      </c>
      <c r="U39" s="402">
        <v>6733.1580000000004</v>
      </c>
      <c r="V39" s="403">
        <v>12813992</v>
      </c>
      <c r="W39" s="446">
        <v>89</v>
      </c>
      <c r="X39" s="447">
        <v>11140.85</v>
      </c>
      <c r="Y39" s="413">
        <v>15825968</v>
      </c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</row>
    <row r="40" spans="1:74" s="2" customFormat="1" ht="15.75" customHeight="1" x14ac:dyDescent="0.25">
      <c r="A40" s="615"/>
      <c r="B40" s="360" t="s">
        <v>124</v>
      </c>
      <c r="C40" s="574"/>
      <c r="D40" s="540"/>
      <c r="E40" s="544"/>
      <c r="F40" s="536"/>
      <c r="G40" s="438"/>
      <c r="H40" s="562"/>
      <c r="I40" s="438"/>
      <c r="J40" s="438"/>
      <c r="K40" s="548">
        <v>0</v>
      </c>
      <c r="L40" s="439">
        <v>0</v>
      </c>
      <c r="M40" s="482">
        <v>0</v>
      </c>
      <c r="N40" s="443">
        <v>0</v>
      </c>
      <c r="O40" s="441">
        <v>0</v>
      </c>
      <c r="P40" s="515">
        <v>0</v>
      </c>
      <c r="Q40" s="443"/>
      <c r="R40" s="441"/>
      <c r="S40" s="442"/>
      <c r="T40" s="398"/>
      <c r="U40" s="464"/>
      <c r="V40" s="465"/>
      <c r="W40" s="446">
        <v>2</v>
      </c>
      <c r="X40" s="466">
        <v>363.52800000000002</v>
      </c>
      <c r="Y40" s="416">
        <v>55440</v>
      </c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</row>
    <row r="41" spans="1:74" s="2" customFormat="1" x14ac:dyDescent="0.25">
      <c r="A41" s="615"/>
      <c r="B41" s="360" t="s">
        <v>74</v>
      </c>
      <c r="C41" s="574">
        <v>0</v>
      </c>
      <c r="D41" s="540">
        <v>0</v>
      </c>
      <c r="E41" s="544">
        <v>705</v>
      </c>
      <c r="F41" s="536">
        <v>1</v>
      </c>
      <c r="G41" s="438">
        <v>534</v>
      </c>
      <c r="H41" s="562">
        <v>6</v>
      </c>
      <c r="I41" s="438">
        <v>3067</v>
      </c>
      <c r="J41" s="438">
        <v>7213000</v>
      </c>
      <c r="K41" s="548">
        <v>3</v>
      </c>
      <c r="L41" s="439">
        <v>773.55100000000004</v>
      </c>
      <c r="M41" s="482">
        <v>2636000</v>
      </c>
      <c r="N41" s="443">
        <v>4</v>
      </c>
      <c r="O41" s="441">
        <v>2478.3130000000001</v>
      </c>
      <c r="P41" s="515">
        <v>8817000</v>
      </c>
      <c r="Q41" s="443">
        <v>2</v>
      </c>
      <c r="R41" s="441">
        <v>1777.2629999999999</v>
      </c>
      <c r="S41" s="442">
        <v>517000</v>
      </c>
      <c r="T41" s="398">
        <v>4</v>
      </c>
      <c r="U41" s="402">
        <v>5937.3919999999998</v>
      </c>
      <c r="V41" s="403">
        <v>1512466.4339999999</v>
      </c>
      <c r="W41" s="446">
        <v>8</v>
      </c>
      <c r="X41" s="447">
        <v>5463.7490000000007</v>
      </c>
      <c r="Y41" s="413">
        <v>4977323</v>
      </c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</row>
    <row r="42" spans="1:74" s="2" customFormat="1" x14ac:dyDescent="0.25">
      <c r="A42" s="615"/>
      <c r="B42" s="360" t="s">
        <v>72</v>
      </c>
      <c r="C42" s="574">
        <v>1500</v>
      </c>
      <c r="D42" s="540">
        <v>1500</v>
      </c>
      <c r="E42" s="544">
        <v>22371.428</v>
      </c>
      <c r="F42" s="536">
        <v>9</v>
      </c>
      <c r="G42" s="438">
        <v>4734</v>
      </c>
      <c r="H42" s="562">
        <v>11</v>
      </c>
      <c r="I42" s="438">
        <v>4575</v>
      </c>
      <c r="J42" s="438">
        <v>10729540</v>
      </c>
      <c r="K42" s="548">
        <v>11</v>
      </c>
      <c r="L42" s="439">
        <v>5196.348</v>
      </c>
      <c r="M42" s="482">
        <v>14971000</v>
      </c>
      <c r="N42" s="443">
        <v>13</v>
      </c>
      <c r="O42" s="441">
        <v>10059.959999999999</v>
      </c>
      <c r="P42" s="515">
        <v>37040948</v>
      </c>
      <c r="Q42" s="443">
        <v>194</v>
      </c>
      <c r="R42" s="441">
        <v>26413.705999999998</v>
      </c>
      <c r="S42" s="442">
        <v>89848893</v>
      </c>
      <c r="T42" s="398">
        <v>271</v>
      </c>
      <c r="U42" s="402">
        <v>57487.853000000003</v>
      </c>
      <c r="V42" s="403">
        <v>217211819.5</v>
      </c>
      <c r="W42" s="446">
        <v>733</v>
      </c>
      <c r="X42" s="447">
        <v>242962.69399999999</v>
      </c>
      <c r="Y42" s="413">
        <v>555974263.70000005</v>
      </c>
      <c r="Z42"/>
      <c r="AA42"/>
      <c r="AB42"/>
      <c r="AC42"/>
      <c r="AD42"/>
      <c r="AE42"/>
      <c r="AF42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</row>
    <row r="43" spans="1:74" s="2" customFormat="1" x14ac:dyDescent="0.25">
      <c r="A43" s="615"/>
      <c r="B43" s="360" t="s">
        <v>73</v>
      </c>
      <c r="C43" s="574">
        <v>0</v>
      </c>
      <c r="D43" s="540">
        <v>0</v>
      </c>
      <c r="E43" s="544">
        <v>2769.3319999999999</v>
      </c>
      <c r="F43" s="536">
        <v>1</v>
      </c>
      <c r="G43" s="438">
        <v>1457</v>
      </c>
      <c r="H43" s="562">
        <v>5</v>
      </c>
      <c r="I43" s="438">
        <v>1642</v>
      </c>
      <c r="J43" s="438">
        <v>3978000</v>
      </c>
      <c r="K43" s="548">
        <v>2</v>
      </c>
      <c r="L43" s="439">
        <v>1517.383</v>
      </c>
      <c r="M43" s="482">
        <v>2775000</v>
      </c>
      <c r="N43" s="443">
        <v>1</v>
      </c>
      <c r="O43" s="441">
        <v>1517.383</v>
      </c>
      <c r="P43" s="515">
        <v>2860000</v>
      </c>
      <c r="Q43" s="443">
        <v>2</v>
      </c>
      <c r="R43" s="441">
        <v>1333.019</v>
      </c>
      <c r="S43" s="442">
        <v>3367000</v>
      </c>
      <c r="T43" s="398">
        <v>1</v>
      </c>
      <c r="U43" s="399">
        <v>1414.4349999999999</v>
      </c>
      <c r="V43" s="400">
        <v>3535819</v>
      </c>
      <c r="W43" s="446">
        <v>5</v>
      </c>
      <c r="X43" s="468">
        <v>1985.3230000000001</v>
      </c>
      <c r="Y43" s="417">
        <v>3858266</v>
      </c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</row>
    <row r="44" spans="1:74" s="2" customFormat="1" x14ac:dyDescent="0.25">
      <c r="A44" s="615"/>
      <c r="B44" s="360" t="s">
        <v>75</v>
      </c>
      <c r="C44" s="574">
        <v>0</v>
      </c>
      <c r="D44" s="540">
        <v>0</v>
      </c>
      <c r="E44" s="544">
        <v>2710.0619999999999</v>
      </c>
      <c r="F44" s="536">
        <v>7</v>
      </c>
      <c r="G44" s="438">
        <v>7814</v>
      </c>
      <c r="H44" s="562">
        <v>9</v>
      </c>
      <c r="I44" s="438">
        <v>12111</v>
      </c>
      <c r="J44" s="438">
        <v>38894435</v>
      </c>
      <c r="K44" s="548">
        <v>24</v>
      </c>
      <c r="L44" s="439">
        <v>13898.873</v>
      </c>
      <c r="M44" s="482">
        <v>33419142</v>
      </c>
      <c r="N44" s="443">
        <v>32</v>
      </c>
      <c r="O44" s="441">
        <v>18612.456999999999</v>
      </c>
      <c r="P44" s="515">
        <v>44449800</v>
      </c>
      <c r="Q44" s="443">
        <v>43</v>
      </c>
      <c r="R44" s="441">
        <v>19033.065999999995</v>
      </c>
      <c r="S44" s="442">
        <v>38731000</v>
      </c>
      <c r="T44" s="398">
        <v>78</v>
      </c>
      <c r="U44" s="402">
        <v>28030.316000000003</v>
      </c>
      <c r="V44" s="403">
        <v>65378350</v>
      </c>
      <c r="W44" s="446">
        <v>161</v>
      </c>
      <c r="X44" s="447">
        <v>34000.851999999999</v>
      </c>
      <c r="Y44" s="413">
        <v>101511699</v>
      </c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</row>
    <row r="45" spans="1:74" s="2" customFormat="1" x14ac:dyDescent="0.25">
      <c r="A45" s="615"/>
      <c r="B45" s="360" t="s">
        <v>111</v>
      </c>
      <c r="C45" s="574"/>
      <c r="D45" s="540"/>
      <c r="E45" s="544"/>
      <c r="F45" s="536"/>
      <c r="G45" s="438"/>
      <c r="H45" s="562">
        <v>1</v>
      </c>
      <c r="I45" s="438">
        <v>9</v>
      </c>
      <c r="J45" s="438">
        <v>250000</v>
      </c>
      <c r="K45" s="548">
        <v>1</v>
      </c>
      <c r="L45" s="439">
        <v>13.606</v>
      </c>
      <c r="M45" s="482">
        <v>4050</v>
      </c>
      <c r="N45" s="443">
        <v>4</v>
      </c>
      <c r="O45" s="441">
        <v>922.30000000000007</v>
      </c>
      <c r="P45" s="515">
        <v>6990622.5</v>
      </c>
      <c r="Q45" s="443">
        <v>5</v>
      </c>
      <c r="R45" s="441">
        <v>3605.4080000000004</v>
      </c>
      <c r="S45" s="442">
        <v>5438093</v>
      </c>
      <c r="T45" s="398">
        <v>15</v>
      </c>
      <c r="U45" s="402">
        <v>5755.3469999999998</v>
      </c>
      <c r="V45" s="403">
        <v>4355523</v>
      </c>
      <c r="W45" s="446">
        <v>10</v>
      </c>
      <c r="X45" s="447">
        <v>6496.3369999999995</v>
      </c>
      <c r="Y45" s="413">
        <v>5625729</v>
      </c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</row>
    <row r="46" spans="1:74" s="2" customFormat="1" ht="15.75" thickBot="1" x14ac:dyDescent="0.3">
      <c r="A46" s="616"/>
      <c r="B46" s="363" t="s">
        <v>102</v>
      </c>
      <c r="C46" s="577">
        <v>0</v>
      </c>
      <c r="D46" s="592">
        <v>0</v>
      </c>
      <c r="E46" s="588">
        <v>0</v>
      </c>
      <c r="F46" s="583">
        <v>1</v>
      </c>
      <c r="G46" s="487">
        <v>100</v>
      </c>
      <c r="H46" s="565"/>
      <c r="I46" s="487">
        <v>0</v>
      </c>
      <c r="J46" s="487"/>
      <c r="K46" s="560">
        <v>0</v>
      </c>
      <c r="L46" s="488">
        <v>0</v>
      </c>
      <c r="M46" s="489">
        <v>0</v>
      </c>
      <c r="N46" s="452">
        <v>0</v>
      </c>
      <c r="O46" s="450">
        <v>0</v>
      </c>
      <c r="P46" s="518">
        <v>0</v>
      </c>
      <c r="Q46" s="452"/>
      <c r="R46" s="450"/>
      <c r="S46" s="451"/>
      <c r="T46" s="490">
        <v>1</v>
      </c>
      <c r="U46" s="491">
        <v>1715.413</v>
      </c>
      <c r="V46" s="492">
        <v>7143868</v>
      </c>
      <c r="W46" s="453">
        <v>13</v>
      </c>
      <c r="X46" s="454">
        <v>1515.5930000000001</v>
      </c>
      <c r="Y46" s="414">
        <v>5100799.5650000004</v>
      </c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</row>
    <row r="47" spans="1:74" s="329" customFormat="1" ht="16.5" customHeight="1" x14ac:dyDescent="0.25">
      <c r="A47" s="617" t="s">
        <v>106</v>
      </c>
      <c r="B47" s="364" t="s">
        <v>91</v>
      </c>
      <c r="C47" s="573">
        <v>0</v>
      </c>
      <c r="D47" s="539">
        <v>0</v>
      </c>
      <c r="E47" s="543">
        <v>108755.20300000002</v>
      </c>
      <c r="F47" s="535"/>
      <c r="G47" s="476">
        <v>0</v>
      </c>
      <c r="H47" s="561"/>
      <c r="I47" s="476">
        <v>0</v>
      </c>
      <c r="J47" s="476"/>
      <c r="K47" s="547">
        <v>0</v>
      </c>
      <c r="L47" s="430">
        <v>0</v>
      </c>
      <c r="M47" s="553">
        <v>0</v>
      </c>
      <c r="N47" s="434"/>
      <c r="O47" s="432"/>
      <c r="P47" s="512"/>
      <c r="Q47" s="434"/>
      <c r="R47" s="432"/>
      <c r="S47" s="478"/>
      <c r="T47" s="395"/>
      <c r="U47" s="493"/>
      <c r="V47" s="494"/>
      <c r="W47" s="395"/>
      <c r="X47" s="495"/>
      <c r="Y47" s="421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</row>
    <row r="48" spans="1:74" s="329" customFormat="1" ht="15.75" customHeight="1" x14ac:dyDescent="0.25">
      <c r="A48" s="618"/>
      <c r="B48" s="365" t="s">
        <v>85</v>
      </c>
      <c r="C48" s="574">
        <v>0</v>
      </c>
      <c r="D48" s="540">
        <v>0</v>
      </c>
      <c r="E48" s="544">
        <v>454382.82176599983</v>
      </c>
      <c r="F48" s="536"/>
      <c r="G48" s="438">
        <v>0</v>
      </c>
      <c r="H48" s="562">
        <v>2</v>
      </c>
      <c r="I48" s="438">
        <v>14</v>
      </c>
      <c r="J48" s="438">
        <v>900000</v>
      </c>
      <c r="K48" s="548">
        <v>0</v>
      </c>
      <c r="L48" s="439">
        <v>0</v>
      </c>
      <c r="M48" s="482">
        <v>0</v>
      </c>
      <c r="N48" s="443">
        <v>3</v>
      </c>
      <c r="O48" s="441">
        <v>109.721</v>
      </c>
      <c r="P48" s="515">
        <v>60000</v>
      </c>
      <c r="Q48" s="443"/>
      <c r="R48" s="441"/>
      <c r="S48" s="442"/>
      <c r="T48" s="398"/>
      <c r="U48" s="464"/>
      <c r="V48" s="465"/>
      <c r="W48" s="398"/>
      <c r="X48" s="466"/>
      <c r="Y48" s="41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</row>
    <row r="49" spans="1:74" s="329" customFormat="1" ht="15.75" customHeight="1" x14ac:dyDescent="0.25">
      <c r="A49" s="618"/>
      <c r="B49" s="365" t="s">
        <v>109</v>
      </c>
      <c r="C49" s="574"/>
      <c r="D49" s="540"/>
      <c r="E49" s="544"/>
      <c r="F49" s="536"/>
      <c r="G49" s="438"/>
      <c r="H49" s="562">
        <v>1</v>
      </c>
      <c r="I49" s="438">
        <v>5</v>
      </c>
      <c r="J49" s="438">
        <v>90000</v>
      </c>
      <c r="K49" s="548">
        <v>1</v>
      </c>
      <c r="L49" s="439">
        <v>5</v>
      </c>
      <c r="M49" s="482">
        <v>125000</v>
      </c>
      <c r="N49" s="443">
        <v>2</v>
      </c>
      <c r="O49" s="441">
        <v>375.56099999999998</v>
      </c>
      <c r="P49" s="515">
        <v>30000</v>
      </c>
      <c r="Q49" s="625">
        <v>14</v>
      </c>
      <c r="R49" s="440">
        <v>1322.3440000000001</v>
      </c>
      <c r="S49" s="496">
        <v>176000</v>
      </c>
      <c r="T49" s="398">
        <v>364</v>
      </c>
      <c r="U49" s="402">
        <v>27435.140000000003</v>
      </c>
      <c r="V49" s="403">
        <v>16899509.399</v>
      </c>
      <c r="W49" s="446">
        <v>253</v>
      </c>
      <c r="X49" s="447">
        <v>49106.209000000003</v>
      </c>
      <c r="Y49" s="413">
        <v>24835591.100000001</v>
      </c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</row>
    <row r="50" spans="1:74" s="329" customFormat="1" x14ac:dyDescent="0.25">
      <c r="A50" s="618"/>
      <c r="B50" s="365" t="s">
        <v>99</v>
      </c>
      <c r="C50" s="574">
        <v>0</v>
      </c>
      <c r="D50" s="540">
        <v>0</v>
      </c>
      <c r="E50" s="544">
        <v>0</v>
      </c>
      <c r="F50" s="536">
        <v>1</v>
      </c>
      <c r="G50" s="438">
        <v>108</v>
      </c>
      <c r="H50" s="562"/>
      <c r="I50" s="438">
        <v>0</v>
      </c>
      <c r="J50" s="438"/>
      <c r="K50" s="548">
        <v>1</v>
      </c>
      <c r="L50" s="439">
        <v>519.74800000000005</v>
      </c>
      <c r="M50" s="482">
        <v>150000</v>
      </c>
      <c r="N50" s="443">
        <v>0</v>
      </c>
      <c r="O50" s="441">
        <v>60.5</v>
      </c>
      <c r="P50" s="515">
        <v>3025</v>
      </c>
      <c r="Q50" s="443">
        <v>3989</v>
      </c>
      <c r="R50" s="441">
        <v>380118.929</v>
      </c>
      <c r="S50" s="442">
        <v>32164699.061000001</v>
      </c>
      <c r="T50" s="401">
        <v>8419</v>
      </c>
      <c r="U50" s="402">
        <v>692106.29999999993</v>
      </c>
      <c r="V50" s="403">
        <v>71201392.437000006</v>
      </c>
      <c r="W50" s="446">
        <v>14133</v>
      </c>
      <c r="X50" s="447">
        <v>1108242.219</v>
      </c>
      <c r="Y50" s="413">
        <v>152974993.708</v>
      </c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</row>
    <row r="51" spans="1:74" s="329" customFormat="1" x14ac:dyDescent="0.25">
      <c r="A51" s="618"/>
      <c r="B51" s="365" t="s">
        <v>123</v>
      </c>
      <c r="C51" s="574"/>
      <c r="D51" s="540"/>
      <c r="E51" s="544"/>
      <c r="F51" s="536"/>
      <c r="G51" s="438"/>
      <c r="H51" s="562"/>
      <c r="I51" s="438"/>
      <c r="J51" s="438"/>
      <c r="K51" s="548">
        <v>0</v>
      </c>
      <c r="L51" s="439">
        <v>0</v>
      </c>
      <c r="M51" s="482">
        <v>0</v>
      </c>
      <c r="N51" s="443"/>
      <c r="O51" s="441"/>
      <c r="P51" s="515"/>
      <c r="Q51" s="443">
        <v>2</v>
      </c>
      <c r="R51" s="441">
        <v>103.622</v>
      </c>
      <c r="S51" s="442">
        <v>8186</v>
      </c>
      <c r="T51" s="398">
        <v>752</v>
      </c>
      <c r="U51" s="402">
        <v>41072.305999999997</v>
      </c>
      <c r="V51" s="403">
        <v>4598601.6500000004</v>
      </c>
      <c r="W51" s="446">
        <v>1381</v>
      </c>
      <c r="X51" s="447">
        <v>84442.392999999996</v>
      </c>
      <c r="Y51" s="413">
        <v>73228281</v>
      </c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</row>
    <row r="52" spans="1:74" s="329" customFormat="1" x14ac:dyDescent="0.25">
      <c r="A52" s="618"/>
      <c r="B52" s="365" t="s">
        <v>87</v>
      </c>
      <c r="C52" s="574">
        <v>0</v>
      </c>
      <c r="D52" s="540">
        <v>0</v>
      </c>
      <c r="E52" s="544">
        <v>16543.416000000001</v>
      </c>
      <c r="F52" s="536"/>
      <c r="G52" s="438">
        <v>0</v>
      </c>
      <c r="H52" s="562"/>
      <c r="I52" s="438">
        <v>0</v>
      </c>
      <c r="J52" s="438"/>
      <c r="K52" s="548">
        <v>0</v>
      </c>
      <c r="L52" s="439">
        <v>0</v>
      </c>
      <c r="M52" s="482">
        <v>0</v>
      </c>
      <c r="N52" s="443"/>
      <c r="O52" s="441"/>
      <c r="P52" s="515"/>
      <c r="Q52" s="443"/>
      <c r="R52" s="441"/>
      <c r="S52" s="442"/>
      <c r="T52" s="398">
        <v>387</v>
      </c>
      <c r="U52" s="497">
        <v>14267.879000000001</v>
      </c>
      <c r="V52" s="462">
        <v>501.46</v>
      </c>
      <c r="W52" s="446">
        <v>58</v>
      </c>
      <c r="X52" s="498">
        <v>3128.375</v>
      </c>
      <c r="Y52" s="415">
        <v>281350</v>
      </c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</row>
    <row r="53" spans="1:74" s="329" customFormat="1" x14ac:dyDescent="0.25">
      <c r="A53" s="618"/>
      <c r="B53" s="365" t="s">
        <v>110</v>
      </c>
      <c r="C53" s="574"/>
      <c r="D53" s="540"/>
      <c r="E53" s="544"/>
      <c r="F53" s="536"/>
      <c r="G53" s="438"/>
      <c r="H53" s="562">
        <v>22</v>
      </c>
      <c r="I53" s="438">
        <v>392</v>
      </c>
      <c r="J53" s="438">
        <v>1150000</v>
      </c>
      <c r="K53" s="548">
        <v>0</v>
      </c>
      <c r="L53" s="439">
        <v>0</v>
      </c>
      <c r="M53" s="482">
        <v>0</v>
      </c>
      <c r="N53" s="443">
        <v>246</v>
      </c>
      <c r="O53" s="441">
        <v>16663.823</v>
      </c>
      <c r="P53" s="515">
        <v>15913200</v>
      </c>
      <c r="Q53" s="443">
        <v>1603</v>
      </c>
      <c r="R53" s="441">
        <v>105716.56299999998</v>
      </c>
      <c r="S53" s="442">
        <v>2998246</v>
      </c>
      <c r="T53" s="398">
        <v>3790</v>
      </c>
      <c r="U53" s="402">
        <v>206451.38099999999</v>
      </c>
      <c r="V53" s="403">
        <v>58060134.849999994</v>
      </c>
      <c r="W53" s="446">
        <v>5482</v>
      </c>
      <c r="X53" s="499">
        <v>273829.00299999997</v>
      </c>
      <c r="Y53" s="413">
        <v>60514252</v>
      </c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</row>
    <row r="54" spans="1:74" s="329" customFormat="1" ht="15.75" thickBot="1" x14ac:dyDescent="0.3">
      <c r="A54" s="619"/>
      <c r="B54" s="366" t="s">
        <v>89</v>
      </c>
      <c r="C54" s="575">
        <v>0</v>
      </c>
      <c r="D54" s="590">
        <v>0</v>
      </c>
      <c r="E54" s="586">
        <v>156206.86739999999</v>
      </c>
      <c r="F54" s="581">
        <v>15</v>
      </c>
      <c r="G54" s="448">
        <v>4863</v>
      </c>
      <c r="H54" s="563">
        <v>61</v>
      </c>
      <c r="I54" s="448">
        <v>31836</v>
      </c>
      <c r="J54" s="448">
        <v>5537427</v>
      </c>
      <c r="K54" s="558">
        <v>259</v>
      </c>
      <c r="L54" s="449">
        <v>69479.111000000004</v>
      </c>
      <c r="M54" s="554">
        <v>169002215</v>
      </c>
      <c r="N54" s="452">
        <v>1768</v>
      </c>
      <c r="O54" s="450">
        <v>241445.45199999999</v>
      </c>
      <c r="P54" s="518">
        <v>25825768</v>
      </c>
      <c r="Q54" s="452">
        <v>6113</v>
      </c>
      <c r="R54" s="450">
        <v>593020.10599999991</v>
      </c>
      <c r="S54" s="451">
        <v>56054965.200000003</v>
      </c>
      <c r="T54" s="500">
        <v>8293</v>
      </c>
      <c r="U54" s="405">
        <v>692854.25100000005</v>
      </c>
      <c r="V54" s="406">
        <v>44996729.071999997</v>
      </c>
      <c r="W54" s="453">
        <v>9956</v>
      </c>
      <c r="X54" s="454">
        <v>799383.85499999998</v>
      </c>
      <c r="Y54" s="414">
        <v>113083407.748</v>
      </c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</row>
    <row r="55" spans="1:74" s="330" customFormat="1" x14ac:dyDescent="0.25">
      <c r="A55" s="617" t="s">
        <v>61</v>
      </c>
      <c r="B55" s="364" t="s">
        <v>63</v>
      </c>
      <c r="C55" s="573">
        <v>75</v>
      </c>
      <c r="D55" s="539">
        <v>125</v>
      </c>
      <c r="E55" s="543">
        <v>358654.58</v>
      </c>
      <c r="F55" s="535">
        <v>25</v>
      </c>
      <c r="G55" s="476">
        <v>827</v>
      </c>
      <c r="H55" s="561">
        <v>6</v>
      </c>
      <c r="I55" s="476">
        <v>268</v>
      </c>
      <c r="J55" s="476">
        <v>2875500</v>
      </c>
      <c r="K55" s="547">
        <v>4</v>
      </c>
      <c r="L55" s="430">
        <v>337.6</v>
      </c>
      <c r="M55" s="553">
        <v>6635000</v>
      </c>
      <c r="N55" s="434">
        <v>5</v>
      </c>
      <c r="O55" s="432">
        <v>441.26</v>
      </c>
      <c r="P55" s="512">
        <v>7120000</v>
      </c>
      <c r="Q55" s="501">
        <v>20</v>
      </c>
      <c r="R55" s="431">
        <v>1293.0349999999999</v>
      </c>
      <c r="S55" s="502">
        <v>24217927</v>
      </c>
      <c r="T55" s="407">
        <v>38</v>
      </c>
      <c r="U55" s="503">
        <v>1658.8320000000001</v>
      </c>
      <c r="V55" s="403">
        <v>29026943</v>
      </c>
      <c r="W55" s="504">
        <v>37</v>
      </c>
      <c r="X55" s="505">
        <v>2795.2719999999995</v>
      </c>
      <c r="Y55" s="422">
        <v>39188198</v>
      </c>
      <c r="Z55" s="349"/>
      <c r="AA55" s="349"/>
      <c r="AB55" s="349"/>
      <c r="AC55" s="349"/>
      <c r="AD55" s="349"/>
      <c r="AE55" s="349"/>
      <c r="AF55" s="349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</row>
    <row r="56" spans="1:74" s="330" customFormat="1" ht="15.75" customHeight="1" x14ac:dyDescent="0.25">
      <c r="A56" s="618"/>
      <c r="B56" s="365" t="s">
        <v>64</v>
      </c>
      <c r="C56" s="574">
        <v>294</v>
      </c>
      <c r="D56" s="540">
        <v>1503</v>
      </c>
      <c r="E56" s="544">
        <v>73923.031999999963</v>
      </c>
      <c r="F56" s="536">
        <v>419</v>
      </c>
      <c r="G56" s="438">
        <v>94456</v>
      </c>
      <c r="H56" s="562">
        <v>424</v>
      </c>
      <c r="I56" s="438">
        <v>60732</v>
      </c>
      <c r="J56" s="438">
        <v>70306309</v>
      </c>
      <c r="K56" s="548">
        <v>501</v>
      </c>
      <c r="L56" s="439">
        <v>74116.210999999996</v>
      </c>
      <c r="M56" s="482">
        <v>102223951.2</v>
      </c>
      <c r="N56" s="443">
        <v>623</v>
      </c>
      <c r="O56" s="441">
        <v>89767.047000000006</v>
      </c>
      <c r="P56" s="515">
        <v>113521057.5</v>
      </c>
      <c r="Q56" s="443">
        <v>1449</v>
      </c>
      <c r="R56" s="506">
        <v>123723.38910000001</v>
      </c>
      <c r="S56" s="442">
        <v>166738209.61000001</v>
      </c>
      <c r="T56" s="398">
        <v>1798</v>
      </c>
      <c r="U56" s="402">
        <v>134300.02499999999</v>
      </c>
      <c r="V56" s="403">
        <v>94834133.700000003</v>
      </c>
      <c r="W56" s="499">
        <v>1940</v>
      </c>
      <c r="X56" s="485">
        <v>129028.15399999999</v>
      </c>
      <c r="Y56" s="423">
        <v>135775014.5</v>
      </c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</row>
    <row r="57" spans="1:74" s="330" customFormat="1" x14ac:dyDescent="0.25">
      <c r="A57" s="618"/>
      <c r="B57" s="365" t="s">
        <v>68</v>
      </c>
      <c r="C57" s="574">
        <v>2534</v>
      </c>
      <c r="D57" s="540">
        <v>2534</v>
      </c>
      <c r="E57" s="544">
        <v>5894.0169999999998</v>
      </c>
      <c r="F57" s="536">
        <v>107</v>
      </c>
      <c r="G57" s="438">
        <v>5235</v>
      </c>
      <c r="H57" s="562">
        <v>15</v>
      </c>
      <c r="I57" s="438">
        <v>2004</v>
      </c>
      <c r="J57" s="438">
        <v>10628000</v>
      </c>
      <c r="K57" s="548">
        <v>36</v>
      </c>
      <c r="L57" s="439">
        <v>4386.5039999999999</v>
      </c>
      <c r="M57" s="482">
        <v>12798000</v>
      </c>
      <c r="N57" s="443">
        <v>207</v>
      </c>
      <c r="O57" s="441">
        <v>19914.672999999999</v>
      </c>
      <c r="P57" s="515">
        <v>59856150</v>
      </c>
      <c r="Q57" s="443">
        <v>1072</v>
      </c>
      <c r="R57" s="441">
        <v>57383.325000000004</v>
      </c>
      <c r="S57" s="442">
        <v>157339665</v>
      </c>
      <c r="T57" s="398">
        <v>3219</v>
      </c>
      <c r="U57" s="402">
        <v>139292.80099999998</v>
      </c>
      <c r="V57" s="403">
        <v>60140892.002000004</v>
      </c>
      <c r="W57" s="507">
        <v>4153</v>
      </c>
      <c r="X57" s="447">
        <v>176681.26499999996</v>
      </c>
      <c r="Y57" s="413">
        <v>158660247.74199998</v>
      </c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</row>
    <row r="58" spans="1:74" s="330" customFormat="1" x14ac:dyDescent="0.25">
      <c r="A58" s="618"/>
      <c r="B58" s="365" t="s">
        <v>65</v>
      </c>
      <c r="C58" s="574">
        <v>1794</v>
      </c>
      <c r="D58" s="540">
        <v>1861</v>
      </c>
      <c r="E58" s="544">
        <v>59932.449000000001</v>
      </c>
      <c r="F58" s="536">
        <v>214</v>
      </c>
      <c r="G58" s="438">
        <v>28895</v>
      </c>
      <c r="H58" s="562">
        <v>97</v>
      </c>
      <c r="I58" s="438">
        <v>10199</v>
      </c>
      <c r="J58" s="438">
        <v>32743909</v>
      </c>
      <c r="K58" s="548">
        <v>150</v>
      </c>
      <c r="L58" s="439">
        <v>18138.508000000002</v>
      </c>
      <c r="M58" s="482">
        <v>47666722</v>
      </c>
      <c r="N58" s="443">
        <v>213</v>
      </c>
      <c r="O58" s="441">
        <v>18180.225000000002</v>
      </c>
      <c r="P58" s="515">
        <v>47535002</v>
      </c>
      <c r="Q58" s="443">
        <v>585</v>
      </c>
      <c r="R58" s="441">
        <v>48850.981</v>
      </c>
      <c r="S58" s="442">
        <v>88034629.549999997</v>
      </c>
      <c r="T58" s="398">
        <v>1094</v>
      </c>
      <c r="U58" s="402">
        <v>94372.115999999995</v>
      </c>
      <c r="V58" s="403">
        <v>135802046.102</v>
      </c>
      <c r="W58" s="507">
        <v>1229</v>
      </c>
      <c r="X58" s="447">
        <v>104513.37699999999</v>
      </c>
      <c r="Y58" s="413">
        <v>226344315.55000001</v>
      </c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</row>
    <row r="59" spans="1:74" s="330" customFormat="1" x14ac:dyDescent="0.25">
      <c r="A59" s="618"/>
      <c r="B59" s="365" t="s">
        <v>66</v>
      </c>
      <c r="C59" s="574">
        <v>0</v>
      </c>
      <c r="D59" s="540">
        <v>100</v>
      </c>
      <c r="E59" s="544">
        <v>100</v>
      </c>
      <c r="F59" s="536">
        <v>55</v>
      </c>
      <c r="G59" s="438">
        <v>213</v>
      </c>
      <c r="H59" s="562">
        <v>8</v>
      </c>
      <c r="I59" s="438">
        <v>170</v>
      </c>
      <c r="J59" s="438">
        <v>1100000</v>
      </c>
      <c r="K59" s="548">
        <v>0</v>
      </c>
      <c r="L59" s="439">
        <v>0</v>
      </c>
      <c r="M59" s="482">
        <v>0</v>
      </c>
      <c r="N59" s="443">
        <v>1</v>
      </c>
      <c r="O59" s="441">
        <v>2.1070000000000002</v>
      </c>
      <c r="P59" s="515">
        <v>300000</v>
      </c>
      <c r="Q59" s="443"/>
      <c r="R59" s="441"/>
      <c r="S59" s="442"/>
      <c r="T59" s="398"/>
      <c r="U59" s="507"/>
      <c r="V59" s="470"/>
      <c r="W59" s="507">
        <v>1</v>
      </c>
      <c r="X59" s="508">
        <v>132.24600000000001</v>
      </c>
      <c r="Y59" s="418">
        <v>21000</v>
      </c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</row>
    <row r="60" spans="1:74" s="330" customFormat="1" x14ac:dyDescent="0.25">
      <c r="A60" s="618"/>
      <c r="B60" s="365" t="s">
        <v>62</v>
      </c>
      <c r="C60" s="574">
        <v>186</v>
      </c>
      <c r="D60" s="540">
        <v>186</v>
      </c>
      <c r="E60" s="544">
        <v>19855.758999999998</v>
      </c>
      <c r="F60" s="536">
        <v>241</v>
      </c>
      <c r="G60" s="438">
        <v>24120</v>
      </c>
      <c r="H60" s="562">
        <v>118</v>
      </c>
      <c r="I60" s="438">
        <v>31138</v>
      </c>
      <c r="J60" s="438">
        <v>44571301</v>
      </c>
      <c r="K60" s="548">
        <v>91</v>
      </c>
      <c r="L60" s="439">
        <v>17549.84</v>
      </c>
      <c r="M60" s="482">
        <v>56376893</v>
      </c>
      <c r="N60" s="443">
        <v>147</v>
      </c>
      <c r="O60" s="441">
        <v>20804.293099999999</v>
      </c>
      <c r="P60" s="515">
        <v>57412106.030000001</v>
      </c>
      <c r="Q60" s="443">
        <v>332</v>
      </c>
      <c r="R60" s="441">
        <v>51432.21379999999</v>
      </c>
      <c r="S60" s="467">
        <v>99124383</v>
      </c>
      <c r="T60" s="398">
        <v>320</v>
      </c>
      <c r="U60" s="402">
        <v>59081.656999999999</v>
      </c>
      <c r="V60" s="509">
        <v>208158953.84899998</v>
      </c>
      <c r="W60" s="507">
        <v>849</v>
      </c>
      <c r="X60" s="447">
        <v>107516.20100000002</v>
      </c>
      <c r="Y60" s="415">
        <v>174938748.80000001</v>
      </c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</row>
    <row r="61" spans="1:74" s="330" customFormat="1" x14ac:dyDescent="0.25">
      <c r="A61" s="618"/>
      <c r="B61" s="365" t="s">
        <v>67</v>
      </c>
      <c r="C61" s="574">
        <v>5370</v>
      </c>
      <c r="D61" s="540">
        <v>5370</v>
      </c>
      <c r="E61" s="544">
        <v>12044.531999999999</v>
      </c>
      <c r="F61" s="536">
        <v>53</v>
      </c>
      <c r="G61" s="438">
        <v>9404</v>
      </c>
      <c r="H61" s="562">
        <v>108</v>
      </c>
      <c r="I61" s="438">
        <v>12695</v>
      </c>
      <c r="J61" s="438">
        <v>92651055</v>
      </c>
      <c r="K61" s="548">
        <v>90</v>
      </c>
      <c r="L61" s="439">
        <v>12494.679</v>
      </c>
      <c r="M61" s="482">
        <v>44286239</v>
      </c>
      <c r="N61" s="443">
        <v>102</v>
      </c>
      <c r="O61" s="441">
        <v>12808.748</v>
      </c>
      <c r="P61" s="515">
        <v>47117500</v>
      </c>
      <c r="Q61" s="443">
        <v>300</v>
      </c>
      <c r="R61" s="441">
        <v>29903.260000000002</v>
      </c>
      <c r="S61" s="442">
        <v>618689185</v>
      </c>
      <c r="T61" s="398">
        <v>750</v>
      </c>
      <c r="U61" s="402">
        <v>57347.649000000005</v>
      </c>
      <c r="V61" s="403">
        <v>48891254.511</v>
      </c>
      <c r="W61" s="507">
        <v>1050</v>
      </c>
      <c r="X61" s="447">
        <v>82097.509000000005</v>
      </c>
      <c r="Y61" s="413">
        <v>69519713.450000003</v>
      </c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</row>
    <row r="62" spans="1:74" s="330" customFormat="1" ht="15.75" thickBot="1" x14ac:dyDescent="0.3">
      <c r="A62" s="619"/>
      <c r="B62" s="366" t="s">
        <v>69</v>
      </c>
      <c r="C62" s="575">
        <v>0</v>
      </c>
      <c r="D62" s="590">
        <v>0</v>
      </c>
      <c r="E62" s="586">
        <v>592</v>
      </c>
      <c r="F62" s="581">
        <v>3</v>
      </c>
      <c r="G62" s="448">
        <v>329</v>
      </c>
      <c r="H62" s="563">
        <v>2</v>
      </c>
      <c r="I62" s="448">
        <v>354</v>
      </c>
      <c r="J62" s="448">
        <v>134800</v>
      </c>
      <c r="K62" s="558">
        <v>3</v>
      </c>
      <c r="L62" s="449">
        <v>624.59699999999998</v>
      </c>
      <c r="M62" s="554">
        <v>265500</v>
      </c>
      <c r="N62" s="452">
        <v>1</v>
      </c>
      <c r="O62" s="450">
        <v>1001.8679999999999</v>
      </c>
      <c r="P62" s="518">
        <v>1191876</v>
      </c>
      <c r="Q62" s="452">
        <v>2</v>
      </c>
      <c r="R62" s="450">
        <v>1056.5080000000003</v>
      </c>
      <c r="S62" s="451">
        <v>990000</v>
      </c>
      <c r="T62" s="404">
        <v>25</v>
      </c>
      <c r="U62" s="405">
        <v>1307.7440000000001</v>
      </c>
      <c r="V62" s="406">
        <v>1019248.9</v>
      </c>
      <c r="W62" s="510">
        <v>30</v>
      </c>
      <c r="X62" s="511">
        <v>2165.3420000000001</v>
      </c>
      <c r="Y62" s="424">
        <v>3441725</v>
      </c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</row>
    <row r="63" spans="1:74" s="331" customFormat="1" ht="21.75" customHeight="1" x14ac:dyDescent="0.25">
      <c r="A63" s="614" t="s">
        <v>84</v>
      </c>
      <c r="B63" s="362" t="s">
        <v>104</v>
      </c>
      <c r="C63" s="576">
        <v>0</v>
      </c>
      <c r="D63" s="591">
        <v>0</v>
      </c>
      <c r="E63" s="587">
        <v>0</v>
      </c>
      <c r="F63" s="582">
        <v>1</v>
      </c>
      <c r="G63" s="456">
        <v>113</v>
      </c>
      <c r="H63" s="564">
        <v>2</v>
      </c>
      <c r="I63" s="456">
        <v>228</v>
      </c>
      <c r="J63" s="456">
        <v>75000</v>
      </c>
      <c r="K63" s="559">
        <v>1</v>
      </c>
      <c r="L63" s="457">
        <v>228.4</v>
      </c>
      <c r="M63" s="477">
        <v>75000</v>
      </c>
      <c r="N63" s="460">
        <v>3</v>
      </c>
      <c r="O63" s="458">
        <v>678.91</v>
      </c>
      <c r="P63" s="556">
        <v>364000</v>
      </c>
      <c r="Q63" s="434">
        <v>10</v>
      </c>
      <c r="R63" s="432">
        <v>1946.8820000000001</v>
      </c>
      <c r="S63" s="512">
        <v>1760500</v>
      </c>
      <c r="T63" s="479">
        <v>49</v>
      </c>
      <c r="U63" s="504">
        <v>4840.1900000000005</v>
      </c>
      <c r="V63" s="513">
        <v>1867320.4750000001</v>
      </c>
      <c r="W63" s="435">
        <v>204</v>
      </c>
      <c r="X63" s="514">
        <v>17027.096999999998</v>
      </c>
      <c r="Y63" s="425">
        <v>21462988.761999998</v>
      </c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</row>
    <row r="64" spans="1:74" s="331" customFormat="1" ht="21.75" customHeight="1" x14ac:dyDescent="0.25">
      <c r="A64" s="615"/>
      <c r="B64" s="360" t="s">
        <v>112</v>
      </c>
      <c r="C64" s="574"/>
      <c r="D64" s="540"/>
      <c r="E64" s="544"/>
      <c r="F64" s="536"/>
      <c r="G64" s="438"/>
      <c r="H64" s="562"/>
      <c r="I64" s="438">
        <v>0</v>
      </c>
      <c r="J64" s="438"/>
      <c r="K64" s="548">
        <v>0</v>
      </c>
      <c r="L64" s="439">
        <v>0</v>
      </c>
      <c r="M64" s="482">
        <v>0</v>
      </c>
      <c r="N64" s="443">
        <v>0</v>
      </c>
      <c r="O64" s="441">
        <v>0</v>
      </c>
      <c r="P64" s="515">
        <v>0</v>
      </c>
      <c r="Q64" s="443"/>
      <c r="R64" s="441"/>
      <c r="S64" s="515"/>
      <c r="T64" s="446"/>
      <c r="U64" s="507"/>
      <c r="V64" s="470"/>
      <c r="W64" s="446">
        <v>1</v>
      </c>
      <c r="X64" s="508">
        <v>39.6</v>
      </c>
      <c r="Y64" s="418">
        <v>1388000</v>
      </c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</row>
    <row r="65" spans="1:74" s="331" customFormat="1" ht="21.75" customHeight="1" x14ac:dyDescent="0.25">
      <c r="A65" s="615"/>
      <c r="B65" s="360" t="s">
        <v>117</v>
      </c>
      <c r="C65" s="574"/>
      <c r="D65" s="540"/>
      <c r="E65" s="544"/>
      <c r="F65" s="536"/>
      <c r="G65" s="438"/>
      <c r="H65" s="562"/>
      <c r="I65" s="438"/>
      <c r="J65" s="438"/>
      <c r="K65" s="548">
        <v>0</v>
      </c>
      <c r="L65" s="439">
        <v>0</v>
      </c>
      <c r="M65" s="482">
        <v>0</v>
      </c>
      <c r="N65" s="443">
        <v>3</v>
      </c>
      <c r="O65" s="441">
        <v>7.55</v>
      </c>
      <c r="P65" s="515">
        <v>87000</v>
      </c>
      <c r="Q65" s="443">
        <v>5</v>
      </c>
      <c r="R65" s="441">
        <v>6.6</v>
      </c>
      <c r="S65" s="515">
        <v>89500</v>
      </c>
      <c r="T65" s="398">
        <v>8</v>
      </c>
      <c r="U65" s="516">
        <v>10.804</v>
      </c>
      <c r="V65" s="465">
        <v>195001</v>
      </c>
      <c r="W65" s="446">
        <v>14</v>
      </c>
      <c r="X65" s="517">
        <v>1627.9090000000001</v>
      </c>
      <c r="Y65" s="416">
        <v>2394460</v>
      </c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</row>
    <row r="66" spans="1:74" s="331" customFormat="1" ht="21.75" customHeight="1" x14ac:dyDescent="0.25">
      <c r="A66" s="615"/>
      <c r="B66" s="360" t="s">
        <v>118</v>
      </c>
      <c r="C66" s="574"/>
      <c r="D66" s="540"/>
      <c r="E66" s="544"/>
      <c r="F66" s="536"/>
      <c r="G66" s="438"/>
      <c r="H66" s="562"/>
      <c r="I66" s="438"/>
      <c r="J66" s="438"/>
      <c r="K66" s="548">
        <v>0</v>
      </c>
      <c r="L66" s="439">
        <v>0</v>
      </c>
      <c r="M66" s="482">
        <v>0</v>
      </c>
      <c r="N66" s="443">
        <v>6</v>
      </c>
      <c r="O66" s="441">
        <v>49.725000000000001</v>
      </c>
      <c r="P66" s="515">
        <v>330975</v>
      </c>
      <c r="Q66" s="443">
        <v>10</v>
      </c>
      <c r="R66" s="441">
        <v>162.255</v>
      </c>
      <c r="S66" s="515">
        <v>1682512</v>
      </c>
      <c r="T66" s="398">
        <v>13</v>
      </c>
      <c r="U66" s="516">
        <v>195.43700000000001</v>
      </c>
      <c r="V66" s="465">
        <v>636605</v>
      </c>
      <c r="W66" s="446">
        <v>1</v>
      </c>
      <c r="X66" s="517">
        <v>85.025000000000006</v>
      </c>
      <c r="Y66" s="416">
        <v>85000</v>
      </c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</row>
    <row r="67" spans="1:74" s="331" customFormat="1" ht="21.75" customHeight="1" x14ac:dyDescent="0.25">
      <c r="A67" s="615"/>
      <c r="B67" s="360" t="s">
        <v>119</v>
      </c>
      <c r="C67" s="574"/>
      <c r="D67" s="540"/>
      <c r="E67" s="544"/>
      <c r="F67" s="536"/>
      <c r="G67" s="438"/>
      <c r="H67" s="562"/>
      <c r="I67" s="438"/>
      <c r="J67" s="438"/>
      <c r="K67" s="548">
        <v>0</v>
      </c>
      <c r="L67" s="439">
        <v>0</v>
      </c>
      <c r="M67" s="482">
        <v>0</v>
      </c>
      <c r="N67" s="443"/>
      <c r="O67" s="441"/>
      <c r="P67" s="515">
        <v>0</v>
      </c>
      <c r="Q67" s="443"/>
      <c r="R67" s="441"/>
      <c r="S67" s="515"/>
      <c r="T67" s="398"/>
      <c r="U67" s="516"/>
      <c r="V67" s="465"/>
      <c r="W67" s="398"/>
      <c r="X67" s="517"/>
      <c r="Y67" s="41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</row>
    <row r="68" spans="1:74" s="331" customFormat="1" ht="21.75" customHeight="1" x14ac:dyDescent="0.25">
      <c r="A68" s="615"/>
      <c r="B68" s="360" t="s">
        <v>113</v>
      </c>
      <c r="C68" s="574"/>
      <c r="D68" s="540"/>
      <c r="E68" s="544"/>
      <c r="F68" s="536">
        <v>0</v>
      </c>
      <c r="G68" s="438"/>
      <c r="H68" s="562"/>
      <c r="I68" s="438">
        <v>0</v>
      </c>
      <c r="J68" s="438"/>
      <c r="K68" s="548">
        <v>0</v>
      </c>
      <c r="L68" s="439">
        <v>0</v>
      </c>
      <c r="M68" s="482">
        <v>0</v>
      </c>
      <c r="N68" s="443">
        <v>0</v>
      </c>
      <c r="O68" s="441">
        <v>0</v>
      </c>
      <c r="P68" s="515">
        <v>0</v>
      </c>
      <c r="Q68" s="443"/>
      <c r="R68" s="441"/>
      <c r="S68" s="515"/>
      <c r="T68" s="398"/>
      <c r="U68" s="516"/>
      <c r="V68" s="465"/>
      <c r="W68" s="398"/>
      <c r="X68" s="517"/>
      <c r="Y68" s="41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</row>
    <row r="69" spans="1:74" s="331" customFormat="1" ht="21.75" customHeight="1" x14ac:dyDescent="0.25">
      <c r="A69" s="615"/>
      <c r="B69" s="360" t="s">
        <v>120</v>
      </c>
      <c r="C69" s="574"/>
      <c r="D69" s="540"/>
      <c r="E69" s="544"/>
      <c r="F69" s="536">
        <v>0</v>
      </c>
      <c r="G69" s="438"/>
      <c r="H69" s="562"/>
      <c r="I69" s="438"/>
      <c r="J69" s="438"/>
      <c r="K69" s="548">
        <v>0</v>
      </c>
      <c r="L69" s="439">
        <v>0</v>
      </c>
      <c r="M69" s="482">
        <v>0</v>
      </c>
      <c r="N69" s="443">
        <v>0</v>
      </c>
      <c r="O69" s="441">
        <v>0</v>
      </c>
      <c r="P69" s="515">
        <v>0</v>
      </c>
      <c r="Q69" s="443"/>
      <c r="R69" s="441"/>
      <c r="S69" s="515"/>
      <c r="T69" s="398"/>
      <c r="U69" s="516"/>
      <c r="V69" s="465"/>
      <c r="W69" s="398"/>
      <c r="X69" s="517"/>
      <c r="Y69" s="41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</row>
    <row r="70" spans="1:74" s="331" customFormat="1" ht="21.75" customHeight="1" x14ac:dyDescent="0.25">
      <c r="A70" s="615"/>
      <c r="B70" s="360" t="s">
        <v>114</v>
      </c>
      <c r="C70" s="574"/>
      <c r="D70" s="540"/>
      <c r="E70" s="544"/>
      <c r="F70" s="536">
        <v>0</v>
      </c>
      <c r="G70" s="438"/>
      <c r="H70" s="562"/>
      <c r="I70" s="438">
        <v>0</v>
      </c>
      <c r="J70" s="438"/>
      <c r="K70" s="548">
        <v>0</v>
      </c>
      <c r="L70" s="439">
        <v>0</v>
      </c>
      <c r="M70" s="482">
        <v>0</v>
      </c>
      <c r="N70" s="443">
        <v>0</v>
      </c>
      <c r="O70" s="441">
        <v>0</v>
      </c>
      <c r="P70" s="515">
        <v>0</v>
      </c>
      <c r="Q70" s="443"/>
      <c r="R70" s="441"/>
      <c r="S70" s="515"/>
      <c r="T70" s="398"/>
      <c r="U70" s="516"/>
      <c r="V70" s="465"/>
      <c r="W70" s="398"/>
      <c r="X70" s="517"/>
      <c r="Y70" s="41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</row>
    <row r="71" spans="1:74" s="331" customFormat="1" ht="21.75" customHeight="1" x14ac:dyDescent="0.25">
      <c r="A71" s="615"/>
      <c r="B71" s="360" t="s">
        <v>116</v>
      </c>
      <c r="C71" s="574"/>
      <c r="D71" s="540"/>
      <c r="E71" s="544"/>
      <c r="F71" s="536"/>
      <c r="G71" s="438"/>
      <c r="H71" s="562"/>
      <c r="I71" s="438">
        <v>0</v>
      </c>
      <c r="J71" s="438"/>
      <c r="K71" s="548">
        <v>0</v>
      </c>
      <c r="L71" s="439">
        <v>0</v>
      </c>
      <c r="M71" s="482">
        <v>0</v>
      </c>
      <c r="N71" s="443">
        <v>0</v>
      </c>
      <c r="O71" s="441">
        <v>0</v>
      </c>
      <c r="P71" s="515">
        <v>0</v>
      </c>
      <c r="Q71" s="443"/>
      <c r="R71" s="441"/>
      <c r="S71" s="515"/>
      <c r="T71" s="398"/>
      <c r="U71" s="516"/>
      <c r="V71" s="465"/>
      <c r="W71" s="398"/>
      <c r="X71" s="517"/>
      <c r="Y71" s="41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</row>
    <row r="72" spans="1:74" s="331" customFormat="1" ht="21.75" customHeight="1" x14ac:dyDescent="0.25">
      <c r="A72" s="615"/>
      <c r="B72" s="360" t="s">
        <v>122</v>
      </c>
      <c r="C72" s="574"/>
      <c r="D72" s="540"/>
      <c r="E72" s="544"/>
      <c r="F72" s="536"/>
      <c r="G72" s="438"/>
      <c r="H72" s="562"/>
      <c r="I72" s="438"/>
      <c r="J72" s="438"/>
      <c r="K72" s="548">
        <v>0</v>
      </c>
      <c r="L72" s="439">
        <v>0</v>
      </c>
      <c r="M72" s="482">
        <v>0</v>
      </c>
      <c r="N72" s="443">
        <v>0</v>
      </c>
      <c r="O72" s="441">
        <v>0</v>
      </c>
      <c r="P72" s="515">
        <v>0</v>
      </c>
      <c r="Q72" s="443"/>
      <c r="R72" s="441"/>
      <c r="S72" s="515"/>
      <c r="T72" s="398"/>
      <c r="U72" s="516"/>
      <c r="V72" s="465"/>
      <c r="W72" s="398"/>
      <c r="X72" s="517"/>
      <c r="Y72" s="41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</row>
    <row r="73" spans="1:74" s="331" customFormat="1" ht="21.75" customHeight="1" x14ac:dyDescent="0.25">
      <c r="A73" s="615"/>
      <c r="B73" s="360" t="s">
        <v>121</v>
      </c>
      <c r="C73" s="574"/>
      <c r="D73" s="540"/>
      <c r="E73" s="544"/>
      <c r="F73" s="536"/>
      <c r="G73" s="438"/>
      <c r="H73" s="562"/>
      <c r="I73" s="438"/>
      <c r="J73" s="438"/>
      <c r="K73" s="548">
        <v>0</v>
      </c>
      <c r="L73" s="439">
        <v>0</v>
      </c>
      <c r="M73" s="482">
        <v>0</v>
      </c>
      <c r="N73" s="443">
        <v>0</v>
      </c>
      <c r="O73" s="441">
        <v>0</v>
      </c>
      <c r="P73" s="515">
        <v>0</v>
      </c>
      <c r="Q73" s="443"/>
      <c r="R73" s="441"/>
      <c r="S73" s="515"/>
      <c r="T73" s="398"/>
      <c r="U73" s="516"/>
      <c r="V73" s="465"/>
      <c r="W73" s="398"/>
      <c r="X73" s="517"/>
      <c r="Y73" s="41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</row>
    <row r="74" spans="1:74" s="331" customFormat="1" ht="21.75" customHeight="1" x14ac:dyDescent="0.25">
      <c r="A74" s="615"/>
      <c r="B74" s="360" t="s">
        <v>115</v>
      </c>
      <c r="C74" s="574"/>
      <c r="D74" s="540"/>
      <c r="E74" s="544"/>
      <c r="F74" s="536"/>
      <c r="G74" s="438"/>
      <c r="H74" s="562"/>
      <c r="I74" s="438">
        <v>0</v>
      </c>
      <c r="J74" s="438"/>
      <c r="K74" s="548">
        <v>0</v>
      </c>
      <c r="L74" s="439">
        <v>0</v>
      </c>
      <c r="M74" s="482">
        <v>0</v>
      </c>
      <c r="N74" s="443">
        <v>0</v>
      </c>
      <c r="O74" s="441">
        <v>0</v>
      </c>
      <c r="P74" s="515">
        <v>0</v>
      </c>
      <c r="Q74" s="443"/>
      <c r="R74" s="441"/>
      <c r="S74" s="515"/>
      <c r="T74" s="398">
        <v>22</v>
      </c>
      <c r="U74" s="516">
        <v>2983.7860000000001</v>
      </c>
      <c r="V74" s="465">
        <v>14918930</v>
      </c>
      <c r="W74" s="446">
        <v>9</v>
      </c>
      <c r="X74" s="517">
        <v>664.58299999999997</v>
      </c>
      <c r="Y74" s="416">
        <v>600401</v>
      </c>
      <c r="Z74" s="351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</row>
    <row r="75" spans="1:74" s="331" customFormat="1" x14ac:dyDescent="0.25">
      <c r="A75" s="615"/>
      <c r="B75" s="360" t="s">
        <v>101</v>
      </c>
      <c r="C75" s="574">
        <v>0</v>
      </c>
      <c r="D75" s="540">
        <v>0</v>
      </c>
      <c r="E75" s="544">
        <v>0</v>
      </c>
      <c r="F75" s="536">
        <v>5</v>
      </c>
      <c r="G75" s="438">
        <v>464</v>
      </c>
      <c r="H75" s="562">
        <v>3</v>
      </c>
      <c r="I75" s="438">
        <v>42</v>
      </c>
      <c r="J75" s="438">
        <v>460000</v>
      </c>
      <c r="K75" s="548">
        <v>0</v>
      </c>
      <c r="L75" s="439">
        <v>0</v>
      </c>
      <c r="M75" s="482">
        <v>0</v>
      </c>
      <c r="N75" s="443">
        <v>0</v>
      </c>
      <c r="O75" s="441">
        <v>0</v>
      </c>
      <c r="P75" s="515">
        <v>0</v>
      </c>
      <c r="Q75" s="443"/>
      <c r="R75" s="441"/>
      <c r="S75" s="515"/>
      <c r="T75" s="398"/>
      <c r="U75" s="516"/>
      <c r="V75" s="465"/>
      <c r="W75" s="398"/>
      <c r="X75" s="517"/>
      <c r="Y75" s="41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</row>
    <row r="76" spans="1:74" s="331" customFormat="1" x14ac:dyDescent="0.25">
      <c r="A76" s="615"/>
      <c r="B76" s="360" t="s">
        <v>86</v>
      </c>
      <c r="C76" s="574">
        <v>0</v>
      </c>
      <c r="D76" s="540">
        <v>0</v>
      </c>
      <c r="E76" s="544">
        <v>110669.88399999999</v>
      </c>
      <c r="F76" s="536">
        <v>50</v>
      </c>
      <c r="G76" s="438">
        <v>11842</v>
      </c>
      <c r="H76" s="562"/>
      <c r="I76" s="438"/>
      <c r="J76" s="438"/>
      <c r="K76" s="548">
        <v>0</v>
      </c>
      <c r="L76" s="439">
        <v>0</v>
      </c>
      <c r="M76" s="482">
        <v>0</v>
      </c>
      <c r="N76" s="443">
        <v>775</v>
      </c>
      <c r="O76" s="441">
        <v>67000</v>
      </c>
      <c r="P76" s="515">
        <v>630000</v>
      </c>
      <c r="Q76" s="443">
        <v>1</v>
      </c>
      <c r="R76" s="441">
        <v>235.208</v>
      </c>
      <c r="S76" s="515">
        <v>3500</v>
      </c>
      <c r="T76" s="398">
        <v>144</v>
      </c>
      <c r="U76" s="516">
        <v>9132.3369999999995</v>
      </c>
      <c r="V76" s="465">
        <v>1532539.3499999999</v>
      </c>
      <c r="W76" s="446">
        <v>236</v>
      </c>
      <c r="X76" s="517">
        <v>18155.807999999997</v>
      </c>
      <c r="Y76" s="416">
        <v>1630700</v>
      </c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</row>
    <row r="77" spans="1:74" s="331" customFormat="1" ht="15.75" thickBot="1" x14ac:dyDescent="0.3">
      <c r="A77" s="616"/>
      <c r="B77" s="361" t="s">
        <v>90</v>
      </c>
      <c r="C77" s="575">
        <v>0</v>
      </c>
      <c r="D77" s="590">
        <v>0</v>
      </c>
      <c r="E77" s="586">
        <v>17810.78</v>
      </c>
      <c r="F77" s="581"/>
      <c r="G77" s="448">
        <v>0</v>
      </c>
      <c r="H77" s="563">
        <v>1</v>
      </c>
      <c r="I77" s="448">
        <v>243</v>
      </c>
      <c r="J77" s="487">
        <v>33000</v>
      </c>
      <c r="K77" s="560">
        <v>0</v>
      </c>
      <c r="L77" s="488">
        <v>0</v>
      </c>
      <c r="M77" s="489">
        <v>0</v>
      </c>
      <c r="N77" s="475"/>
      <c r="O77" s="473"/>
      <c r="P77" s="528"/>
      <c r="Q77" s="452"/>
      <c r="R77" s="450"/>
      <c r="S77" s="518"/>
      <c r="T77" s="404"/>
      <c r="U77" s="519"/>
      <c r="V77" s="520"/>
      <c r="W77" s="404"/>
      <c r="X77" s="521"/>
      <c r="Y77" s="4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</row>
    <row r="78" spans="1:74" s="332" customFormat="1" ht="15" customHeight="1" x14ac:dyDescent="0.25">
      <c r="A78" s="610" t="s">
        <v>45</v>
      </c>
      <c r="B78" s="362" t="s">
        <v>46</v>
      </c>
      <c r="C78" s="576">
        <v>30545</v>
      </c>
      <c r="D78" s="591">
        <v>33306</v>
      </c>
      <c r="E78" s="587">
        <v>98630.749299999938</v>
      </c>
      <c r="F78" s="582">
        <v>439</v>
      </c>
      <c r="G78" s="456">
        <v>360535</v>
      </c>
      <c r="H78" s="566">
        <v>343</v>
      </c>
      <c r="I78" s="455">
        <v>148451</v>
      </c>
      <c r="J78" s="567">
        <v>419832106</v>
      </c>
      <c r="K78" s="547">
        <v>378</v>
      </c>
      <c r="L78" s="430">
        <v>169095.49100000001</v>
      </c>
      <c r="M78" s="553">
        <v>431129697</v>
      </c>
      <c r="N78" s="557">
        <v>401</v>
      </c>
      <c r="O78" s="432">
        <v>172639.13399999999</v>
      </c>
      <c r="P78" s="623">
        <v>480705608</v>
      </c>
      <c r="Q78" s="342">
        <v>638</v>
      </c>
      <c r="R78" s="458">
        <v>220576.45300000004</v>
      </c>
      <c r="S78" s="624">
        <v>2021985769.9200001</v>
      </c>
      <c r="T78" s="367">
        <v>849</v>
      </c>
      <c r="U78" s="402">
        <v>440192.11199999996</v>
      </c>
      <c r="V78" s="403">
        <v>941709709.75</v>
      </c>
      <c r="W78" s="522">
        <v>1115</v>
      </c>
      <c r="X78" s="436">
        <v>372321.24099999998</v>
      </c>
      <c r="Y78" s="411">
        <v>1265197803.5</v>
      </c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</row>
    <row r="79" spans="1:74" s="332" customFormat="1" x14ac:dyDescent="0.25">
      <c r="A79" s="611"/>
      <c r="B79" s="360" t="s">
        <v>48</v>
      </c>
      <c r="C79" s="574">
        <v>1077</v>
      </c>
      <c r="D79" s="540">
        <v>3449</v>
      </c>
      <c r="E79" s="544">
        <v>15034.247000000005</v>
      </c>
      <c r="F79" s="536">
        <v>806</v>
      </c>
      <c r="G79" s="438">
        <v>26333</v>
      </c>
      <c r="H79" s="523">
        <v>419</v>
      </c>
      <c r="I79" s="437">
        <v>21435</v>
      </c>
      <c r="J79" s="568">
        <v>143976972</v>
      </c>
      <c r="K79" s="548">
        <v>307</v>
      </c>
      <c r="L79" s="439">
        <v>162288.62899999999</v>
      </c>
      <c r="M79" s="482">
        <v>156679510</v>
      </c>
      <c r="N79" s="443">
        <v>174</v>
      </c>
      <c r="O79" s="441">
        <v>17784.960999999999</v>
      </c>
      <c r="P79" s="515">
        <v>173794208</v>
      </c>
      <c r="Q79" s="501">
        <v>204</v>
      </c>
      <c r="R79" s="472">
        <v>21258.522000000004</v>
      </c>
      <c r="S79" s="496">
        <v>138842500</v>
      </c>
      <c r="T79" s="524">
        <v>250</v>
      </c>
      <c r="U79" s="402">
        <v>21294.707000000002</v>
      </c>
      <c r="V79" s="403">
        <v>137605488.5</v>
      </c>
      <c r="W79" s="446">
        <v>280</v>
      </c>
      <c r="X79" s="447">
        <v>27812.094999999994</v>
      </c>
      <c r="Y79" s="413">
        <v>177831292.5</v>
      </c>
      <c r="Z79" s="349"/>
      <c r="AA79" s="349"/>
      <c r="AB79" s="349"/>
      <c r="AC79" s="349"/>
      <c r="AD79" s="349"/>
      <c r="AE79" s="349"/>
      <c r="AF79" s="349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</row>
    <row r="80" spans="1:74" s="332" customFormat="1" x14ac:dyDescent="0.25">
      <c r="A80" s="611"/>
      <c r="B80" s="360" t="s">
        <v>100</v>
      </c>
      <c r="C80" s="574">
        <v>0</v>
      </c>
      <c r="D80" s="540">
        <v>0</v>
      </c>
      <c r="E80" s="544">
        <v>0</v>
      </c>
      <c r="F80" s="536">
        <v>21</v>
      </c>
      <c r="G80" s="438">
        <v>97</v>
      </c>
      <c r="H80" s="523">
        <v>8</v>
      </c>
      <c r="I80" s="437">
        <v>157</v>
      </c>
      <c r="J80" s="568">
        <v>796000</v>
      </c>
      <c r="K80" s="548">
        <v>2</v>
      </c>
      <c r="L80" s="439">
        <v>97.790999999999997</v>
      </c>
      <c r="M80" s="482">
        <v>1350000</v>
      </c>
      <c r="N80" s="443">
        <v>3</v>
      </c>
      <c r="O80" s="441">
        <v>414.96600000000001</v>
      </c>
      <c r="P80" s="515">
        <v>1343000</v>
      </c>
      <c r="Q80" s="443">
        <v>3</v>
      </c>
      <c r="R80" s="441">
        <v>508.185</v>
      </c>
      <c r="S80" s="442">
        <v>2193000</v>
      </c>
      <c r="T80" s="398">
        <v>4</v>
      </c>
      <c r="U80" s="402">
        <v>729.33399999999995</v>
      </c>
      <c r="V80" s="403">
        <v>1255389</v>
      </c>
      <c r="W80" s="446">
        <v>44</v>
      </c>
      <c r="X80" s="447">
        <v>7360.7929999999997</v>
      </c>
      <c r="Y80" s="413">
        <v>32325222</v>
      </c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</row>
    <row r="81" spans="1:74" s="332" customFormat="1" x14ac:dyDescent="0.25">
      <c r="A81" s="611"/>
      <c r="B81" s="360" t="s">
        <v>49</v>
      </c>
      <c r="C81" s="574">
        <v>0</v>
      </c>
      <c r="D81" s="540">
        <v>0</v>
      </c>
      <c r="E81" s="544">
        <v>860.7</v>
      </c>
      <c r="F81" s="536">
        <v>33</v>
      </c>
      <c r="G81" s="438">
        <v>3579</v>
      </c>
      <c r="H81" s="523">
        <v>38</v>
      </c>
      <c r="I81" s="437">
        <v>5407</v>
      </c>
      <c r="J81" s="568">
        <v>14101451</v>
      </c>
      <c r="K81" s="548">
        <v>33</v>
      </c>
      <c r="L81" s="439">
        <v>5734.4049999999997</v>
      </c>
      <c r="M81" s="482">
        <v>12270000</v>
      </c>
      <c r="N81" s="443">
        <v>60</v>
      </c>
      <c r="O81" s="441">
        <v>7468.0959999999995</v>
      </c>
      <c r="P81" s="515">
        <v>14231958</v>
      </c>
      <c r="Q81" s="443">
        <v>89</v>
      </c>
      <c r="R81" s="441">
        <v>8177.8599999999988</v>
      </c>
      <c r="S81" s="442">
        <v>26627962</v>
      </c>
      <c r="T81" s="398">
        <v>103</v>
      </c>
      <c r="U81" s="524">
        <v>17013.73</v>
      </c>
      <c r="V81" s="524">
        <v>38198732</v>
      </c>
      <c r="W81" s="446">
        <v>171</v>
      </c>
      <c r="X81" s="525">
        <v>30283.162</v>
      </c>
      <c r="Y81" s="427">
        <v>79698640</v>
      </c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</row>
    <row r="82" spans="1:74" s="332" customFormat="1" x14ac:dyDescent="0.25">
      <c r="A82" s="611"/>
      <c r="B82" s="360" t="s">
        <v>47</v>
      </c>
      <c r="C82" s="574">
        <v>310</v>
      </c>
      <c r="D82" s="540">
        <v>310</v>
      </c>
      <c r="E82" s="544">
        <v>1827.4129999999996</v>
      </c>
      <c r="F82" s="536">
        <v>213</v>
      </c>
      <c r="G82" s="438">
        <v>2257</v>
      </c>
      <c r="H82" s="523">
        <v>15</v>
      </c>
      <c r="I82" s="437">
        <v>3403</v>
      </c>
      <c r="J82" s="568">
        <v>12032500</v>
      </c>
      <c r="K82" s="548">
        <v>31</v>
      </c>
      <c r="L82" s="439">
        <v>4534.2020000000002</v>
      </c>
      <c r="M82" s="482">
        <v>16130644</v>
      </c>
      <c r="N82" s="443">
        <v>78</v>
      </c>
      <c r="O82" s="472">
        <v>20403.196</v>
      </c>
      <c r="P82" s="515">
        <v>21307750</v>
      </c>
      <c r="Q82" s="443">
        <v>89</v>
      </c>
      <c r="R82" s="472">
        <v>9337.2150000000001</v>
      </c>
      <c r="S82" s="442">
        <v>43258723</v>
      </c>
      <c r="T82" s="401">
        <v>247</v>
      </c>
      <c r="U82" s="402">
        <v>15436.495999999999</v>
      </c>
      <c r="V82" s="403">
        <v>50255465.5</v>
      </c>
      <c r="W82" s="446">
        <v>882</v>
      </c>
      <c r="X82" s="447">
        <v>34085.707999999999</v>
      </c>
      <c r="Y82" s="413">
        <v>129344134</v>
      </c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</row>
    <row r="83" spans="1:74" s="332" customFormat="1" x14ac:dyDescent="0.25">
      <c r="A83" s="611"/>
      <c r="B83" s="360" t="s">
        <v>88</v>
      </c>
      <c r="C83" s="574">
        <v>0</v>
      </c>
      <c r="D83" s="540">
        <v>0</v>
      </c>
      <c r="E83" s="544">
        <v>16497.3</v>
      </c>
      <c r="F83" s="536"/>
      <c r="G83" s="438">
        <v>0</v>
      </c>
      <c r="H83" s="523"/>
      <c r="I83" s="437">
        <v>0</v>
      </c>
      <c r="J83" s="568"/>
      <c r="K83" s="548">
        <v>0</v>
      </c>
      <c r="L83" s="439">
        <v>0</v>
      </c>
      <c r="M83" s="482">
        <v>0</v>
      </c>
      <c r="N83" s="443">
        <v>3</v>
      </c>
      <c r="O83" s="441">
        <v>383.5</v>
      </c>
      <c r="P83" s="515">
        <v>303500</v>
      </c>
      <c r="Q83" s="443">
        <v>278</v>
      </c>
      <c r="R83" s="441">
        <v>26237.028999999995</v>
      </c>
      <c r="S83" s="442">
        <v>5504811.9299999997</v>
      </c>
      <c r="T83" s="398">
        <v>776</v>
      </c>
      <c r="U83" s="402">
        <v>61859.180000000008</v>
      </c>
      <c r="V83" s="403">
        <v>11218127.368000001</v>
      </c>
      <c r="W83" s="446">
        <v>809</v>
      </c>
      <c r="X83" s="447">
        <v>106093.83600000001</v>
      </c>
      <c r="Y83" s="413">
        <v>62032738</v>
      </c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</row>
    <row r="84" spans="1:74" s="332" customFormat="1" x14ac:dyDescent="0.25">
      <c r="A84" s="611"/>
      <c r="B84" s="360" t="s">
        <v>51</v>
      </c>
      <c r="C84" s="574">
        <v>4053</v>
      </c>
      <c r="D84" s="540">
        <v>4053</v>
      </c>
      <c r="E84" s="544">
        <v>12108.632000000001</v>
      </c>
      <c r="F84" s="536">
        <v>442</v>
      </c>
      <c r="G84" s="438">
        <v>69855</v>
      </c>
      <c r="H84" s="523">
        <v>292</v>
      </c>
      <c r="I84" s="437">
        <v>38763</v>
      </c>
      <c r="J84" s="568">
        <v>186742392</v>
      </c>
      <c r="K84" s="548">
        <v>597</v>
      </c>
      <c r="L84" s="439">
        <v>38382.468999999997</v>
      </c>
      <c r="M84" s="482">
        <v>148032700</v>
      </c>
      <c r="N84" s="443">
        <v>1029</v>
      </c>
      <c r="O84" s="472">
        <v>57540.406999999985</v>
      </c>
      <c r="P84" s="515">
        <v>201813947</v>
      </c>
      <c r="Q84" s="443">
        <v>1275</v>
      </c>
      <c r="R84" s="472">
        <v>78468.489999999991</v>
      </c>
      <c r="S84" s="442">
        <v>287217041.41499996</v>
      </c>
      <c r="T84" s="401">
        <v>1604</v>
      </c>
      <c r="U84" s="402">
        <v>120962.42899999999</v>
      </c>
      <c r="V84" s="403">
        <v>450190424.08199996</v>
      </c>
      <c r="W84" s="446">
        <v>2272</v>
      </c>
      <c r="X84" s="447">
        <v>198085.41520000002</v>
      </c>
      <c r="Y84" s="413">
        <v>553158032</v>
      </c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</row>
    <row r="85" spans="1:74" s="332" customFormat="1" ht="15.75" thickBot="1" x14ac:dyDescent="0.3">
      <c r="A85" s="611"/>
      <c r="B85" s="363" t="s">
        <v>50</v>
      </c>
      <c r="C85" s="577">
        <v>0</v>
      </c>
      <c r="D85" s="592">
        <v>0</v>
      </c>
      <c r="E85" s="588">
        <v>1895</v>
      </c>
      <c r="F85" s="583">
        <v>15</v>
      </c>
      <c r="G85" s="487">
        <v>2176</v>
      </c>
      <c r="H85" s="526">
        <v>4</v>
      </c>
      <c r="I85" s="486">
        <v>1186</v>
      </c>
      <c r="J85" s="569">
        <v>6020000</v>
      </c>
      <c r="K85" s="560">
        <v>7</v>
      </c>
      <c r="L85" s="527">
        <v>2976.7350000000001</v>
      </c>
      <c r="M85" s="555">
        <v>8230000</v>
      </c>
      <c r="N85" s="475">
        <v>6</v>
      </c>
      <c r="O85" s="473">
        <v>3652.0249999999996</v>
      </c>
      <c r="P85" s="528">
        <v>7980000</v>
      </c>
      <c r="Q85" s="475">
        <v>8</v>
      </c>
      <c r="R85" s="473">
        <v>4408.9830000000002</v>
      </c>
      <c r="S85" s="474">
        <v>8658000</v>
      </c>
      <c r="T85" s="490">
        <v>10</v>
      </c>
      <c r="U85" s="491">
        <v>7118.3140000000003</v>
      </c>
      <c r="V85" s="492">
        <v>11055500</v>
      </c>
      <c r="W85" s="529">
        <v>23</v>
      </c>
      <c r="X85" s="511">
        <v>9068.3249999999989</v>
      </c>
      <c r="Y85" s="424">
        <v>22091509</v>
      </c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</row>
    <row r="86" spans="1:74" ht="15.75" thickBot="1" x14ac:dyDescent="0.3">
      <c r="A86" s="368"/>
      <c r="B86" s="369" t="s">
        <v>40</v>
      </c>
      <c r="C86" s="578">
        <v>53607</v>
      </c>
      <c r="D86" s="593">
        <v>60231</v>
      </c>
      <c r="E86" s="589">
        <v>1702804.1945659998</v>
      </c>
      <c r="F86" s="584"/>
      <c r="G86" s="371">
        <v>781740</v>
      </c>
      <c r="H86" s="570"/>
      <c r="I86" s="371">
        <v>499632</v>
      </c>
      <c r="J86" s="409">
        <f>(J5+J6+J7+J8+J9+J10+J11+J12+J13+J14+J15+J20+J21+J23+J24+J30+J33+J34+J35+J37+J38+J39+J41+J42+J43+J44+J45+J48+J49+J53+J54+J55+J56+J57+J58+J59+J60+J61+J62+J63+J75+J77+J78+J79+J80+J81+J82+J84+J85)</f>
        <v>1717221984</v>
      </c>
      <c r="K86" s="372">
        <f>SUM(K5:K85)</f>
        <v>3676</v>
      </c>
      <c r="L86" s="408">
        <f>SUM(L5:L85)</f>
        <v>837171.07400000014</v>
      </c>
      <c r="M86" s="622">
        <f>SUM(M5:M85)</f>
        <v>1538556069.5999999</v>
      </c>
      <c r="N86" s="621">
        <f t="shared" ref="N86:Q86" si="0">SUM(N5:N85)</f>
        <v>8170</v>
      </c>
      <c r="O86" s="372">
        <f t="shared" si="0"/>
        <v>985098.51069999998</v>
      </c>
      <c r="P86" s="409">
        <f t="shared" si="0"/>
        <v>1599635566.78</v>
      </c>
      <c r="Q86" s="373">
        <f t="shared" si="0"/>
        <v>21332</v>
      </c>
      <c r="R86" s="370">
        <f>SUM(R5:R85)</f>
        <v>2147705.2519</v>
      </c>
      <c r="S86" s="374">
        <f>SUM(S5:S85)</f>
        <v>4151661307.7079997</v>
      </c>
      <c r="T86" s="375">
        <f>SUM(T5:T85)</f>
        <v>39740</v>
      </c>
      <c r="U86" s="376">
        <f t="shared" ref="U86:V86" si="1">SUM(U5:U85)</f>
        <v>3465695.3719799994</v>
      </c>
      <c r="V86" s="410">
        <f t="shared" si="1"/>
        <v>3271239261.0299997</v>
      </c>
      <c r="W86" s="530">
        <f>SUM(W5:W85)</f>
        <v>55609</v>
      </c>
      <c r="X86" s="428">
        <f>SUM(X5:X85)</f>
        <v>4741075.1741999993</v>
      </c>
      <c r="Y86" s="428">
        <f t="shared" ref="Y86" si="2">SUM(Y5:Y85)</f>
        <v>5027891513.625</v>
      </c>
    </row>
    <row r="87" spans="1:74" x14ac:dyDescent="0.25">
      <c r="A87" s="368"/>
      <c r="B87" s="377" t="s">
        <v>92</v>
      </c>
      <c r="C87" s="579">
        <v>18</v>
      </c>
      <c r="D87" s="541">
        <v>19</v>
      </c>
      <c r="E87" s="545">
        <v>42</v>
      </c>
      <c r="F87" s="537"/>
      <c r="G87" s="379">
        <v>48</v>
      </c>
      <c r="H87" s="550"/>
      <c r="I87" s="379">
        <v>49</v>
      </c>
      <c r="J87" s="571"/>
      <c r="K87" s="549">
        <v>47</v>
      </c>
      <c r="L87" s="378">
        <v>47</v>
      </c>
      <c r="M87" s="380">
        <v>47</v>
      </c>
      <c r="N87" s="343">
        <v>56</v>
      </c>
      <c r="O87" s="344">
        <v>56</v>
      </c>
      <c r="P87" s="381">
        <v>56</v>
      </c>
      <c r="Q87" s="382">
        <v>53</v>
      </c>
      <c r="R87" s="344">
        <v>53</v>
      </c>
      <c r="S87" s="345">
        <v>53</v>
      </c>
      <c r="T87" s="383">
        <v>61</v>
      </c>
      <c r="U87" s="384">
        <v>61</v>
      </c>
      <c r="V87" s="385">
        <v>61</v>
      </c>
      <c r="W87" s="383">
        <v>64</v>
      </c>
      <c r="X87" s="384">
        <v>64</v>
      </c>
      <c r="Y87" s="531">
        <v>64</v>
      </c>
    </row>
    <row r="88" spans="1:74" ht="15.75" thickBot="1" x14ac:dyDescent="0.3">
      <c r="A88" s="368"/>
      <c r="B88" s="386" t="s">
        <v>93</v>
      </c>
      <c r="C88" s="580">
        <v>651</v>
      </c>
      <c r="D88" s="542">
        <v>822</v>
      </c>
      <c r="E88" s="546">
        <v>6020</v>
      </c>
      <c r="F88" s="538">
        <f>SUM(F5:F87)</f>
        <v>4541</v>
      </c>
      <c r="G88" s="387">
        <v>4540</v>
      </c>
      <c r="H88" s="346">
        <f>SUM(H5:H87)</f>
        <v>3042</v>
      </c>
      <c r="I88" s="387">
        <v>3042</v>
      </c>
      <c r="J88" s="572"/>
      <c r="K88" s="388">
        <v>3676</v>
      </c>
      <c r="L88" s="348">
        <v>3676</v>
      </c>
      <c r="M88" s="348">
        <v>3676</v>
      </c>
      <c r="N88" s="552">
        <v>8170</v>
      </c>
      <c r="O88" s="347">
        <v>8170</v>
      </c>
      <c r="P88" s="389">
        <v>8170</v>
      </c>
      <c r="Q88" s="390">
        <v>21332</v>
      </c>
      <c r="R88" s="347">
        <v>21332</v>
      </c>
      <c r="S88" s="391">
        <v>21332</v>
      </c>
      <c r="T88" s="392">
        <v>39740</v>
      </c>
      <c r="U88" s="393">
        <v>39740</v>
      </c>
      <c r="V88" s="394">
        <v>39740</v>
      </c>
      <c r="W88" s="532">
        <v>55609</v>
      </c>
      <c r="X88" s="533">
        <v>55609</v>
      </c>
      <c r="Y88" s="534">
        <v>55609</v>
      </c>
    </row>
    <row r="89" spans="1:74" x14ac:dyDescent="0.25">
      <c r="B89" s="328"/>
      <c r="C89" s="327"/>
      <c r="D89" s="327"/>
      <c r="E89" s="327"/>
      <c r="F89" s="327"/>
      <c r="G89" s="327"/>
      <c r="H89" s="327"/>
      <c r="I89" s="327"/>
      <c r="U89" s="334"/>
      <c r="V89" s="334"/>
      <c r="Y89" s="338"/>
    </row>
    <row r="90" spans="1:74" x14ac:dyDescent="0.25">
      <c r="B90" s="327"/>
      <c r="C90" s="327"/>
      <c r="D90" s="327"/>
      <c r="E90" s="327"/>
      <c r="F90" s="327"/>
      <c r="G90" s="327"/>
      <c r="H90" s="327"/>
      <c r="I90" s="327"/>
    </row>
    <row r="91" spans="1:74" x14ac:dyDescent="0.25">
      <c r="B91" s="328"/>
      <c r="C91" s="328"/>
      <c r="D91" s="328"/>
      <c r="E91" s="328"/>
      <c r="F91" s="328"/>
      <c r="G91" s="328"/>
      <c r="H91" s="328"/>
      <c r="I91" s="328"/>
    </row>
  </sheetData>
  <mergeCells count="17">
    <mergeCell ref="A78:A85"/>
    <mergeCell ref="A3:A4"/>
    <mergeCell ref="A34:A46"/>
    <mergeCell ref="A47:A54"/>
    <mergeCell ref="A55:A62"/>
    <mergeCell ref="A63:A77"/>
    <mergeCell ref="A16:A33"/>
    <mergeCell ref="A5:A15"/>
    <mergeCell ref="W3:Y3"/>
    <mergeCell ref="A2:V2"/>
    <mergeCell ref="T3:V3"/>
    <mergeCell ref="Q3:S3"/>
    <mergeCell ref="N3:P3"/>
    <mergeCell ref="K3:M3"/>
    <mergeCell ref="F3:G3"/>
    <mergeCell ref="H3:J3"/>
    <mergeCell ref="B3:B4"/>
  </mergeCells>
  <phoneticPr fontId="22" type="noConversion"/>
  <pageMargins left="0.59055118110236227" right="0.39370078740157483" top="0.47244094488188981" bottom="0.74803149606299213" header="0.31496062992125984" footer="0.31496062992125984"/>
  <pageSetup paperSize="9" scale="55" orientation="landscape" r:id="rId1"/>
  <headerFooter alignWithMargins="0"/>
  <rowBreaks count="3" manualBreakCount="3">
    <brk id="62" max="6" man="1"/>
    <brk id="77" max="6" man="1"/>
    <brk id="8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D126E-1863-4D93-BE4B-58651854C646}"/>
</file>

<file path=customXml/itemProps2.xml><?xml version="1.0" encoding="utf-8"?>
<ds:datastoreItem xmlns:ds="http://schemas.openxmlformats.org/officeDocument/2006/customXml" ds:itemID="{0A4B17BB-1317-4B76-9D96-675129880E48}"/>
</file>

<file path=customXml/itemProps3.xml><?xml version="1.0" encoding="utf-8"?>
<ds:datastoreItem xmlns:ds="http://schemas.openxmlformats.org/officeDocument/2006/customXml" ds:itemID="{00C15425-BD57-4FB0-90A8-60857AA02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Sayfa4</vt:lpstr>
      <vt:lpstr>2007-2016</vt:lpstr>
      <vt:lpstr>'2007-2016'!Yazdırma_Alanı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fehmi.mert</dc:creator>
  <cp:lastModifiedBy>Gonul Tasdemir</cp:lastModifiedBy>
  <cp:lastPrinted>2015-01-26T12:55:32Z</cp:lastPrinted>
  <dcterms:created xsi:type="dcterms:W3CDTF">2012-01-09T12:36:27Z</dcterms:created>
  <dcterms:modified xsi:type="dcterms:W3CDTF">2017-06-02T06:49:51Z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